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MOJE DOKUMENTY\A_IČO_rozpočty\2024\Jan Vaněk\polnícesta HPC6 a HPC7 _drobná úprava\HC6\excel\"/>
    </mc:Choice>
  </mc:AlternateContent>
  <bookViews>
    <workbookView xWindow="0" yWindow="0" windowWidth="0" windowHeight="0"/>
  </bookViews>
  <sheets>
    <sheet name="Rekapitulace stavby" sheetId="1" r:id="rId1"/>
    <sheet name="SO 006 - Příprava území p..." sheetId="2" r:id="rId2"/>
    <sheet name="SO 106 - Polní cesta HC6" sheetId="3" r:id="rId3"/>
    <sheet name="OST - Ostatní a vedlejš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006 - Příprava území p...'!$C$81:$K$127</definedName>
    <definedName name="_xlnm.Print_Area" localSheetId="1">'SO 006 - Příprava území p...'!$C$4:$J$39,'SO 006 - Příprava území p...'!$C$45:$J$63,'SO 006 - Příprava území p...'!$C$69:$K$127</definedName>
    <definedName name="_xlnm.Print_Titles" localSheetId="1">'SO 006 - Příprava území p...'!$81:$81</definedName>
    <definedName name="_xlnm._FilterDatabase" localSheetId="2" hidden="1">'SO 106 - Polní cesta HC6'!$C$86:$K$343</definedName>
    <definedName name="_xlnm.Print_Area" localSheetId="2">'SO 106 - Polní cesta HC6'!$C$4:$J$39,'SO 106 - Polní cesta HC6'!$C$45:$J$68,'SO 106 - Polní cesta HC6'!$C$74:$K$343</definedName>
    <definedName name="_xlnm.Print_Titles" localSheetId="2">'SO 106 - Polní cesta HC6'!$86:$86</definedName>
    <definedName name="_xlnm._FilterDatabase" localSheetId="3" hidden="1">'OST - Ostatní a vedlejší ...'!$C$82:$K$108</definedName>
    <definedName name="_xlnm.Print_Area" localSheetId="3">'OST - Ostatní a vedlejší ...'!$C$4:$J$39,'OST - Ostatní a vedlejší ...'!$C$45:$J$64,'OST - Ostatní a vedlejší ...'!$C$70:$K$108</definedName>
    <definedName name="_xlnm.Print_Titles" localSheetId="3">'OST - Ostatní a vedlejší ...'!$82:$82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77"/>
  <c r="E7"/>
  <c r="E73"/>
  <c i="3" r="J37"/>
  <c r="J36"/>
  <c i="1" r="AY56"/>
  <c i="3" r="J35"/>
  <c i="1" r="AX56"/>
  <c i="3" r="BI342"/>
  <c r="BH342"/>
  <c r="BG342"/>
  <c r="BF342"/>
  <c r="T342"/>
  <c r="T341"/>
  <c r="R342"/>
  <c r="R341"/>
  <c r="P342"/>
  <c r="P341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T232"/>
  <c r="R233"/>
  <c r="R232"/>
  <c r="P233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3"/>
  <c r="BH183"/>
  <c r="BG183"/>
  <c r="BF183"/>
  <c r="T183"/>
  <c r="R183"/>
  <c r="P183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53"/>
  <c r="BH153"/>
  <c r="BG153"/>
  <c r="BF153"/>
  <c r="T153"/>
  <c r="R153"/>
  <c r="P153"/>
  <c r="BI137"/>
  <c r="BH137"/>
  <c r="BG137"/>
  <c r="BF137"/>
  <c r="T137"/>
  <c r="R137"/>
  <c r="P137"/>
  <c r="BI126"/>
  <c r="BH126"/>
  <c r="BG126"/>
  <c r="BF126"/>
  <c r="T126"/>
  <c r="R126"/>
  <c r="P126"/>
  <c r="BI118"/>
  <c r="BH118"/>
  <c r="BG118"/>
  <c r="BF118"/>
  <c r="T118"/>
  <c r="R118"/>
  <c r="P118"/>
  <c r="BI111"/>
  <c r="BH111"/>
  <c r="BG111"/>
  <c r="BF111"/>
  <c r="T111"/>
  <c r="R111"/>
  <c r="P111"/>
  <c r="BI103"/>
  <c r="BH103"/>
  <c r="BG103"/>
  <c r="BF103"/>
  <c r="T103"/>
  <c r="R103"/>
  <c r="P103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F81"/>
  <c r="E79"/>
  <c r="F52"/>
  <c r="E50"/>
  <c r="J24"/>
  <c r="E24"/>
  <c r="J55"/>
  <c r="J23"/>
  <c r="J21"/>
  <c r="E21"/>
  <c r="J54"/>
  <c r="J20"/>
  <c r="J18"/>
  <c r="E18"/>
  <c r="F55"/>
  <c r="J17"/>
  <c r="J15"/>
  <c r="E15"/>
  <c r="F54"/>
  <c r="J14"/>
  <c r="J12"/>
  <c r="J81"/>
  <c r="E7"/>
  <c r="E48"/>
  <c i="2" r="J37"/>
  <c r="J36"/>
  <c i="1" r="AY55"/>
  <c i="2" r="J35"/>
  <c i="1" r="AX55"/>
  <c i="2" r="BI126"/>
  <c r="BH126"/>
  <c r="BG126"/>
  <c r="BF126"/>
  <c r="T126"/>
  <c r="T125"/>
  <c r="R126"/>
  <c r="R125"/>
  <c r="P126"/>
  <c r="P125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F76"/>
  <c r="E74"/>
  <c r="F52"/>
  <c r="E50"/>
  <c r="J24"/>
  <c r="E24"/>
  <c r="J55"/>
  <c r="J23"/>
  <c r="J21"/>
  <c r="E21"/>
  <c r="J54"/>
  <c r="J20"/>
  <c r="J18"/>
  <c r="E18"/>
  <c r="F79"/>
  <c r="J17"/>
  <c r="J15"/>
  <c r="E15"/>
  <c r="F78"/>
  <c r="J14"/>
  <c r="J12"/>
  <c r="J52"/>
  <c r="E7"/>
  <c r="E72"/>
  <c i="1" r="L50"/>
  <c r="AM50"/>
  <c r="AM49"/>
  <c r="L49"/>
  <c r="AM47"/>
  <c r="L47"/>
  <c r="L45"/>
  <c r="L44"/>
  <c i="2" r="J102"/>
  <c r="BK102"/>
  <c i="3" r="J337"/>
  <c r="BK295"/>
  <c r="J207"/>
  <c r="J304"/>
  <c r="BK251"/>
  <c r="BK245"/>
  <c r="BK96"/>
  <c r="J272"/>
  <c r="J93"/>
  <c i="4" r="BK89"/>
  <c i="2" r="BK120"/>
  <c r="J99"/>
  <c i="3" r="J327"/>
  <c r="J275"/>
  <c r="J164"/>
  <c r="BK278"/>
  <c r="J171"/>
  <c r="BK260"/>
  <c r="BK103"/>
  <c r="J269"/>
  <c i="4" r="J97"/>
  <c i="2" r="BK115"/>
  <c r="J105"/>
  <c i="3" r="BK323"/>
  <c r="BK282"/>
  <c r="J183"/>
  <c r="BK219"/>
  <c r="J285"/>
  <c r="J137"/>
  <c r="J260"/>
  <c r="BK90"/>
  <c i="2" r="J126"/>
  <c i="1" r="AS54"/>
  <c i="3" r="BK293"/>
  <c r="J233"/>
  <c r="J302"/>
  <c r="J90"/>
  <c r="BK243"/>
  <c i="4" r="BK99"/>
  <c i="2" r="J88"/>
  <c r="BK88"/>
  <c i="3" r="BK304"/>
  <c r="BK233"/>
  <c r="BK316"/>
  <c r="J334"/>
  <c r="J219"/>
  <c r="J331"/>
  <c r="BK204"/>
  <c i="4" r="BK102"/>
  <c r="BK94"/>
  <c i="2" r="BK111"/>
  <c i="3" r="BK337"/>
  <c r="BK286"/>
  <c r="J201"/>
  <c r="J313"/>
  <c r="J238"/>
  <c r="BK126"/>
  <c r="J243"/>
  <c r="BK334"/>
  <c r="J191"/>
  <c i="4" r="J89"/>
  <c r="J91"/>
  <c i="2" r="J95"/>
  <c r="BK85"/>
  <c i="3" r="J298"/>
  <c r="BK212"/>
  <c r="BK302"/>
  <c r="J168"/>
  <c r="J254"/>
  <c r="BK327"/>
  <c r="J189"/>
  <c i="2" r="BK97"/>
  <c r="J90"/>
  <c i="3" r="J248"/>
  <c r="BK189"/>
  <c r="J103"/>
  <c r="BK254"/>
  <c r="BK331"/>
  <c r="BK221"/>
  <c r="J323"/>
  <c r="BK201"/>
  <c i="4" r="BK86"/>
  <c r="BK97"/>
  <c i="2" r="J115"/>
  <c i="3" r="J342"/>
  <c r="BK285"/>
  <c r="J198"/>
  <c r="J291"/>
  <c r="J194"/>
  <c r="BK263"/>
  <c r="BK164"/>
  <c r="BK248"/>
  <c i="4" r="BK91"/>
  <c r="J105"/>
  <c i="2" r="BK93"/>
  <c r="J85"/>
  <c i="3" r="BK313"/>
  <c r="J221"/>
  <c r="BK299"/>
  <c r="J216"/>
  <c r="BK289"/>
  <c r="J212"/>
  <c r="BK310"/>
  <c r="BK238"/>
  <c i="4" r="BK105"/>
  <c r="J99"/>
  <c i="2" r="J120"/>
  <c i="3" r="BK342"/>
  <c r="BK257"/>
  <c r="J126"/>
  <c r="J282"/>
  <c r="J118"/>
  <c r="BK216"/>
  <c r="BK93"/>
  <c r="BK228"/>
  <c i="2" r="J111"/>
  <c r="BK108"/>
  <c i="3" r="BK291"/>
  <c r="BK224"/>
  <c r="J153"/>
  <c r="BK269"/>
  <c r="BK137"/>
  <c r="J251"/>
  <c r="BK111"/>
  <c r="BK275"/>
  <c i="4" r="J92"/>
  <c r="J86"/>
  <c i="2" r="BK126"/>
  <c r="J93"/>
  <c i="3" r="J316"/>
  <c r="BK272"/>
  <c r="BK118"/>
  <c r="J263"/>
  <c r="J224"/>
  <c r="J293"/>
  <c r="BK207"/>
  <c r="J295"/>
  <c r="BK183"/>
  <c i="4" r="BK92"/>
  <c i="2" r="BK99"/>
  <c r="BK90"/>
  <c i="3" r="J299"/>
  <c r="J245"/>
  <c r="J111"/>
  <c r="J266"/>
  <c r="J319"/>
  <c r="BK168"/>
  <c r="J286"/>
  <c r="BK153"/>
  <c i="4" r="J102"/>
  <c i="2" r="J108"/>
  <c r="BK95"/>
  <c i="3" r="J310"/>
  <c r="J228"/>
  <c r="BK319"/>
  <c r="J257"/>
  <c r="BK307"/>
  <c r="BK194"/>
  <c r="J289"/>
  <c r="J96"/>
  <c i="2" r="BK105"/>
  <c r="J97"/>
  <c i="3" r="J278"/>
  <c r="J204"/>
  <c r="J307"/>
  <c r="BK198"/>
  <c r="BK266"/>
  <c r="BK191"/>
  <c r="BK298"/>
  <c r="BK171"/>
  <c i="4" r="J94"/>
  <c i="2" l="1" r="BK84"/>
  <c r="J84"/>
  <c r="J61"/>
  <c i="3" r="T89"/>
  <c r="R211"/>
  <c r="R237"/>
  <c i="2" r="T84"/>
  <c r="T83"/>
  <c r="T82"/>
  <c i="3" r="BK89"/>
  <c r="J89"/>
  <c r="J61"/>
  <c r="BK211"/>
  <c r="J211"/>
  <c r="J62"/>
  <c r="BK237"/>
  <c r="J237"/>
  <c r="J64"/>
  <c r="BK281"/>
  <c r="J281"/>
  <c r="J65"/>
  <c r="R281"/>
  <c r="R322"/>
  <c i="2" r="R84"/>
  <c r="R83"/>
  <c r="R82"/>
  <c i="3" r="R89"/>
  <c r="R88"/>
  <c r="R87"/>
  <c r="T211"/>
  <c r="T237"/>
  <c r="T281"/>
  <c r="T322"/>
  <c i="2" r="P84"/>
  <c r="P83"/>
  <c r="P82"/>
  <c i="1" r="AU55"/>
  <c i="3" r="P89"/>
  <c r="P211"/>
  <c r="P237"/>
  <c r="P281"/>
  <c r="BK322"/>
  <c r="J322"/>
  <c r="J66"/>
  <c r="P322"/>
  <c i="4" r="BK85"/>
  <c r="J85"/>
  <c r="J61"/>
  <c r="P85"/>
  <c r="R85"/>
  <c r="T85"/>
  <c r="BK96"/>
  <c r="J96"/>
  <c r="J62"/>
  <c r="P96"/>
  <c r="R96"/>
  <c r="T96"/>
  <c r="BK101"/>
  <c r="J101"/>
  <c r="J63"/>
  <c r="P101"/>
  <c r="R101"/>
  <c r="T101"/>
  <c i="2" r="BK125"/>
  <c r="J125"/>
  <c r="J62"/>
  <c i="3" r="BK232"/>
  <c r="J232"/>
  <c r="J63"/>
  <c r="BK341"/>
  <c r="J341"/>
  <c r="J67"/>
  <c i="4" r="E48"/>
  <c r="J54"/>
  <c r="BE86"/>
  <c r="BE89"/>
  <c r="BE91"/>
  <c r="BE102"/>
  <c r="F54"/>
  <c r="J55"/>
  <c r="BE94"/>
  <c r="BE97"/>
  <c r="BE105"/>
  <c r="J52"/>
  <c r="F55"/>
  <c r="BE92"/>
  <c r="BE99"/>
  <c i="3" r="J52"/>
  <c r="E77"/>
  <c r="F84"/>
  <c r="BE111"/>
  <c r="BE126"/>
  <c r="BE194"/>
  <c r="BE204"/>
  <c r="BE207"/>
  <c r="BE212"/>
  <c r="BE216"/>
  <c r="BE233"/>
  <c r="BE243"/>
  <c r="BE254"/>
  <c r="BE257"/>
  <c r="BE278"/>
  <c r="BE282"/>
  <c r="BE291"/>
  <c r="BE293"/>
  <c r="BE299"/>
  <c r="J83"/>
  <c r="BE118"/>
  <c r="BE137"/>
  <c r="BE171"/>
  <c r="BE183"/>
  <c r="BE198"/>
  <c r="BE228"/>
  <c r="BE248"/>
  <c r="BE263"/>
  <c r="BE269"/>
  <c r="BE272"/>
  <c r="BE275"/>
  <c r="BE295"/>
  <c r="BE298"/>
  <c r="BE302"/>
  <c r="BE310"/>
  <c r="BE316"/>
  <c r="BE319"/>
  <c r="BE323"/>
  <c r="F83"/>
  <c r="J84"/>
  <c r="BE93"/>
  <c r="BE103"/>
  <c r="BE153"/>
  <c r="BE189"/>
  <c r="BE221"/>
  <c r="BE224"/>
  <c r="BE245"/>
  <c r="BE266"/>
  <c r="BE285"/>
  <c r="BE286"/>
  <c r="BE289"/>
  <c r="BE304"/>
  <c r="BE307"/>
  <c r="BE327"/>
  <c r="BE334"/>
  <c r="BE90"/>
  <c r="BE96"/>
  <c r="BE164"/>
  <c r="BE168"/>
  <c r="BE191"/>
  <c r="BE201"/>
  <c r="BE219"/>
  <c r="BE238"/>
  <c r="BE251"/>
  <c r="BE260"/>
  <c r="BE313"/>
  <c r="BE331"/>
  <c r="BE337"/>
  <c r="BE342"/>
  <c i="2" r="BE111"/>
  <c r="E48"/>
  <c r="F54"/>
  <c r="J78"/>
  <c r="J76"/>
  <c r="J79"/>
  <c r="BE85"/>
  <c r="BE90"/>
  <c r="BE93"/>
  <c r="BE97"/>
  <c r="BE99"/>
  <c r="BE105"/>
  <c r="BE115"/>
  <c r="BE120"/>
  <c r="BE126"/>
  <c r="F55"/>
  <c r="BE88"/>
  <c r="BE95"/>
  <c r="BE102"/>
  <c r="BE108"/>
  <c i="4" r="J34"/>
  <c i="1" r="AW57"/>
  <c i="2" r="F37"/>
  <c i="1" r="BD55"/>
  <c i="3" r="F35"/>
  <c i="1" r="BB56"/>
  <c i="2" r="F36"/>
  <c i="1" r="BC55"/>
  <c i="4" r="F34"/>
  <c i="1" r="BA57"/>
  <c i="2" r="F34"/>
  <c i="1" r="BA55"/>
  <c i="4" r="F37"/>
  <c i="1" r="BD57"/>
  <c i="2" r="F35"/>
  <c i="1" r="BB55"/>
  <c i="3" r="F36"/>
  <c i="1" r="BC56"/>
  <c i="4" r="F36"/>
  <c i="1" r="BC57"/>
  <c i="3" r="F34"/>
  <c i="1" r="BA56"/>
  <c i="2" r="J34"/>
  <c i="1" r="AW55"/>
  <c i="4" r="F35"/>
  <c i="1" r="BB57"/>
  <c i="3" r="J34"/>
  <c i="1" r="AW56"/>
  <c i="3" r="F37"/>
  <c i="1" r="BD56"/>
  <c i="4" l="1" r="T84"/>
  <c r="T83"/>
  <c r="R84"/>
  <c r="R83"/>
  <c i="3" r="T88"/>
  <c r="T87"/>
  <c i="4" r="P84"/>
  <c r="P83"/>
  <c i="1" r="AU57"/>
  <c i="3" r="P88"/>
  <c r="P87"/>
  <c i="1" r="AU56"/>
  <c i="2" r="BK83"/>
  <c r="J83"/>
  <c r="J60"/>
  <c i="3" r="BK88"/>
  <c r="J88"/>
  <c r="J60"/>
  <c i="4" r="BK84"/>
  <c r="J84"/>
  <c r="J60"/>
  <c i="2" r="F33"/>
  <c i="1" r="AZ55"/>
  <c r="BA54"/>
  <c r="W30"/>
  <c r="BD54"/>
  <c r="W33"/>
  <c i="4" r="J33"/>
  <c i="1" r="AV57"/>
  <c r="AT57"/>
  <c i="3" r="J33"/>
  <c i="1" r="AV56"/>
  <c r="AT56"/>
  <c i="4" r="F33"/>
  <c i="1" r="AZ57"/>
  <c r="BB54"/>
  <c r="AX54"/>
  <c i="3" r="F33"/>
  <c i="1" r="AZ56"/>
  <c r="BC54"/>
  <c r="AY54"/>
  <c i="2" r="J33"/>
  <c i="1" r="AV55"/>
  <c r="AT55"/>
  <c i="3" l="1" r="BK87"/>
  <c r="J87"/>
  <c i="2" r="BK82"/>
  <c r="J82"/>
  <c r="J59"/>
  <c i="4" r="BK83"/>
  <c r="J83"/>
  <c r="J59"/>
  <c i="3" r="J30"/>
  <c i="1" r="AG56"/>
  <c r="AZ54"/>
  <c r="W29"/>
  <c r="AU54"/>
  <c r="AW54"/>
  <c r="AK30"/>
  <c r="W32"/>
  <c r="W31"/>
  <c i="3" l="1" r="J39"/>
  <c r="J59"/>
  <c i="1" r="AN56"/>
  <c i="4" r="J30"/>
  <c i="1" r="AG57"/>
  <c r="AV54"/>
  <c r="AK29"/>
  <c i="2" r="J30"/>
  <c i="1" r="AG55"/>
  <c i="2" l="1" r="J39"/>
  <c i="4" r="J39"/>
  <c i="1" r="AN57"/>
  <c r="AN55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<sst xmlns="http://schemas.openxmlformats.org/spreadsheetml/2006/main">
  <si>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</si>
  <si>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</si>
  <si>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</si>
  <si>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</si>
  <si>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</si>
  <si>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{ad92d71d-6435-4a1b-9be9-9feaef1ec1bc}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</si>
  <si>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</si>
  <si>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</si>
  <si>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</si>
  <si>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</si>
  <si>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</si>
  <si>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</si>
  <si>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</si>
  <si>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</si>
  <si>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</si>
  <si>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</si>
  <si>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</si>
  <si>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Radovesnice II</t>
  </si>
  <si>
    <t>KSO:</t>
  </si>
  <si>
    <t/>
  </si>
  <si>
    <t>CC-CZ:</t>
  </si>
  <si>
    <t>Místo:</t>
  </si>
  <si>
    <t xml:space="preserve"> </t>
  </si>
  <si>
    <t>Datum:</t>
  </si>
  <si>
    <t>3. 11. 2022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</si>
  <si>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</si>
  <si>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</si>
  <si>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</si>
  <si>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</si>
  <si>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</si>
  <si>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</si>
  <si>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</si>
  <si>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</si>
  <si>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</si>
  <si>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</si>
  <si>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</si>
  <si>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</si>
  <si>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</si>
  <si>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</si>
  <si>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</si>
  <si>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</si>
  <si>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</si>
  <si>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</si>
  <si>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</si>
  <si>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</si>
  <si>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</si>
  <si>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</si>
  <si>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</si>
  <si>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</si>
  <si>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</si>
  <si>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</si>
  <si>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</si>
  <si>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</si>
  <si>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</si>
  <si>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</si>
  <si>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</si>
  <si>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</si>
  <si>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</si>
  <si>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</si>
  <si>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</si>
  <si>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</si>
  <si>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</si>
  <si>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</si>
  <si>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</si>
  <si>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</si>
  <si>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</si>
  <si>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</si>
  <si>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</si>
  <si>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</si>
  <si>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</si>
  <si>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</si>
  <si>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</si>
  <si>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</si>
  <si>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</si>
  <si>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006</t>
  </si>
  <si>
    <t>Příprava území pro HC6</t>
  </si>
  <si>
    <t>STA</t>
  </si>
  <si>
    <t>1</t>
  </si>
  <si>
    <t>{5e96e38f-4095-47ee-aee1-7ca83c5c425a}</t>
  </si>
  <si>
    <t>2</t>
  </si>
  <si>
    <t>SO 106</t>
  </si>
  <si>
    <t>Polní cesta HC6</t>
  </si>
  <si>
    <t>{9e51f849-d868-421b-8252-52d417bcf9ee}</t>
  </si>
  <si>
    <t>OST</t>
  </si>
  <si>
    <t>Ostatní a vedlejší náklady</t>
  </si>
  <si>
    <t>{408fc564-b8ef-48a9-b044-80ee81932c18}</t>
  </si>
  <si>
    <t>KRYCÍ LIST SOUPISU PRACÍ</t>
  </si>
  <si>
    <t>Objekt:</t>
  </si>
  <si>
    <t>SO 006 - Příprava území pro HC6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</si>
  <si>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</si>
  <si>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</si>
  <si>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</si>
  <si>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</si>
  <si>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</si>
  <si>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</si>
  <si>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</si>
  <si>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</si>
  <si>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</si>
  <si>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</si>
  <si>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</si>
  <si>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</si>
  <si>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</si>
  <si>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</si>
  <si>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</si>
  <si>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</si>
  <si>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</si>
  <si>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</si>
  <si>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</si>
  <si>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</si>
  <si>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</si>
  <si>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</si>
  <si>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</si>
  <si>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</si>
  <si>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</si>
  <si>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</si>
  <si>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s odřezáním kmene a s odvětvením listnatých, průměru kmene přes 300 do 500 mm</t>
  </si>
  <si>
    <t>kus</t>
  </si>
  <si>
    <t>CS ÚRS 2022 02</t>
  </si>
  <si>
    <t>4</t>
  </si>
  <si>
    <t>182497135</t>
  </si>
  <si>
    <t>Online PSC</t>
  </si>
  <si>
    <t>https://podminky.urs.cz/item/CS_URS_2022_02/112101102</t>
  </si>
  <si>
    <t>VV</t>
  </si>
  <si>
    <t>112251102</t>
  </si>
  <si>
    <t>Odstranění pařezů strojně s jejich vykopáním nebo vytrháním průměru přes 300 do 500 mm</t>
  </si>
  <si>
    <t>2083966703</t>
  </si>
  <si>
    <t>https://podminky.urs.cz/item/CS_URS_2022_02/112251102</t>
  </si>
  <si>
    <t>3</t>
  </si>
  <si>
    <t>121151113</t>
  </si>
  <si>
    <t>Sejmutí ornice strojně při souvislé ploše přes 100 do 500 m2, tl. vrstvy do 200 mm</t>
  </si>
  <si>
    <t>m2</t>
  </si>
  <si>
    <t>1255177786</t>
  </si>
  <si>
    <t>https://podminky.urs.cz/item/CS_URS_2022_02/121151113</t>
  </si>
  <si>
    <t>1440,40</t>
  </si>
  <si>
    <t>162201402</t>
  </si>
  <si>
    <t>Vodorovné přemístění větví, kmenů nebo pařezů s naložením, složením a dopravou do 1000 m větví stromů listnatých, průměru kmene přes 300 do 500 mm</t>
  </si>
  <si>
    <t>-2014378504</t>
  </si>
  <si>
    <t>https://podminky.urs.cz/item/CS_URS_2022_02/162201402</t>
  </si>
  <si>
    <t>5</t>
  </si>
  <si>
    <t>162201412</t>
  </si>
  <si>
    <t>Vodorovné přemístění větví, kmenů nebo pařezů s naložením, složením a dopravou do 1000 m kmenů stromů listnatých, průměru přes 300 do 500 mm</t>
  </si>
  <si>
    <t>-344441075</t>
  </si>
  <si>
    <t>https://podminky.urs.cz/item/CS_URS_2022_02/162201412</t>
  </si>
  <si>
    <t>6</t>
  </si>
  <si>
    <t>162201422</t>
  </si>
  <si>
    <t>Vodorovné přemístění větví, kmenů nebo pařezů s naložením, složením a dopravou do 1000 m pařezů kmenů, průměru přes 300 do 500 mm</t>
  </si>
  <si>
    <t>1275701486</t>
  </si>
  <si>
    <t>https://podminky.urs.cz/item/CS_URS_2022_02/162201422</t>
  </si>
  <si>
    <t>7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</si>
  <si>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</si>
  <si>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</si>
  <si>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970598202</t>
  </si>
  <si>
    <t>https://podminky.urs.cz/item/CS_URS_2022_02/162301932</t>
  </si>
  <si>
    <t>1*9</t>
  </si>
  <si>
    <t>8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</si>
  <si>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</si>
  <si>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</si>
  <si>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-1067538096</t>
  </si>
  <si>
    <t>https://podminky.urs.cz/item/CS_URS_2022_02/162301952</t>
  </si>
  <si>
    <t>9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</si>
  <si>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</si>
  <si>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</si>
  <si>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-1370499716</t>
  </si>
  <si>
    <t>https://podminky.urs.cz/item/CS_URS_2022_02/162301972</t>
  </si>
  <si>
    <t>10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</si>
  <si>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</si>
  <si>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</si>
  <si>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m3</t>
  </si>
  <si>
    <t>-1446970583</t>
  </si>
  <si>
    <t>https://podminky.urs.cz/item/CS_URS_2022_02/162351103</t>
  </si>
  <si>
    <t xml:space="preserve">"ornice použitá pro zpětné ohumusování v So 106"   74,806</t>
  </si>
  <si>
    <t>11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</si>
  <si>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</si>
  <si>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</si>
  <si>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1354813778</t>
  </si>
  <si>
    <t>https://podminky.urs.cz/item/CS_URS_2022_02/162451106</t>
  </si>
  <si>
    <t>"přebytek ornice nevyužité na této stavbě na místo určené obcí"</t>
  </si>
  <si>
    <t>1440,4*0,10-74,806</t>
  </si>
  <si>
    <t>171251201</t>
  </si>
  <si>
    <t>Uložení sypaniny na skládky nebo meziskládky bez hutnění s upravením uložené sypaniny do předepsaného tvaru</t>
  </si>
  <si>
    <t>-122650055</t>
  </si>
  <si>
    <t>https://podminky.urs.cz/item/CS_URS_2022_02/171251201</t>
  </si>
  <si>
    <t>"mezideponie"</t>
  </si>
  <si>
    <t>" ornice pro zpětně použití"</t>
  </si>
  <si>
    <t>74,806</t>
  </si>
  <si>
    <t>13</t>
  </si>
  <si>
    <t>181351003</t>
  </si>
  <si>
    <t>Rozprostření a urovnání ornice v rovině nebo ve svahu sklonu do 1:5 strojně při souvislé ploše do 100 m2, tl. vrstvy do 200 mm</t>
  </si>
  <si>
    <t>364559079</t>
  </si>
  <si>
    <t>https://podminky.urs.cz/item/CS_URS_2022_02/181351003</t>
  </si>
  <si>
    <t xml:space="preserve">" přebytek ornice z této stavby "   </t>
  </si>
  <si>
    <t>69,234/0,20</t>
  </si>
  <si>
    <t>Součet</t>
  </si>
  <si>
    <t>998</t>
  </si>
  <si>
    <t>Přesun hmot</t>
  </si>
  <si>
    <t>14</t>
  </si>
  <si>
    <t>998225111</t>
  </si>
  <si>
    <t>Přesun hmot pro komunikace s krytem z kameniva, monolitickým betonovým nebo živičným dopravní vzdálenost do 200 m jakékoliv délky objektu</t>
  </si>
  <si>
    <t>t</t>
  </si>
  <si>
    <t>979773965</t>
  </si>
  <si>
    <t>https://podminky.urs.cz/item/CS_URS_2022_02/998225111</t>
  </si>
  <si>
    <t>SO 106 - Polní cesta HC6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</si>
  <si>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</si>
  <si>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</si>
  <si>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</si>
  <si>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</si>
  <si>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</si>
  <si>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>113107213</t>
  </si>
  <si>
    <t>Odstranění podkladů nebo krytů strojně plochy jednotlivě přes 200 m2 s přemístěním hmot na skládku na vzdálenost do 20 m nebo s naložením na dopravní prostředek z kameniva těženého, o tl. vrstvy přes 200 do 300 mm</t>
  </si>
  <si>
    <t>-1086849801</t>
  </si>
  <si>
    <t>https://podminky.urs.cz/item/CS_URS_2022_02/113107213</t>
  </si>
  <si>
    <t xml:space="preserve">"stávající nezpevněné vrstvy tl. 250mm"  1653,74</t>
  </si>
  <si>
    <t>122252205</t>
  </si>
  <si>
    <t>Odkopávky a prokopávky nezapažené pro silnice a dálnice strojně v hornině třídy těžitelnosti I přes 500 do 1 000 m3</t>
  </si>
  <si>
    <t>1990213754</t>
  </si>
  <si>
    <t>https://podminky.urs.cz/item/CS_URS_2022_02/122252205</t>
  </si>
  <si>
    <t xml:space="preserve">"výkop pro vozovku "  519,14</t>
  </si>
  <si>
    <t>132151104</t>
  </si>
  <si>
    <t>Hloubení nezapažených rýh šířky do 800 mm strojně s urovnáním dna do předepsaného profilu a spádu v hornině třídy těžitelnosti I skupiny 1 a 2 přes 100 m3</t>
  </si>
  <si>
    <t>1406283827</t>
  </si>
  <si>
    <t>https://podminky.urs.cz/item/CS_URS_2022_02/132151104</t>
  </si>
  <si>
    <t>"tř. I skupina 2 -30%"</t>
  </si>
  <si>
    <t>"výkop pro zasakovací žebro"</t>
  </si>
  <si>
    <t>0,336*309,88*0,30</t>
  </si>
  <si>
    <t>"kamenné patníky " 0,50*0,50*0,50*8*0,30</t>
  </si>
  <si>
    <t>132151254</t>
  </si>
  <si>
    <t>Hloubení nezapažených rýh šířky přes 800 do 2 000 mm strojně s urovnáním dna do předepsaného profilu a spádu v hornině třídy těžitelnosti I skupiny 1 a 2 přes 100 do 500 m3</t>
  </si>
  <si>
    <t>-1653505469</t>
  </si>
  <si>
    <t>https://podminky.urs.cz/item/CS_URS_2022_02/132151254</t>
  </si>
  <si>
    <t>0,5987*62,68*0,30</t>
  </si>
  <si>
    <t>"výkop pro propustek"</t>
  </si>
  <si>
    <t>0,90*0,80*9,63*0,30</t>
  </si>
  <si>
    <t>132251104</t>
  </si>
  <si>
    <t>Hloubení nezapažených rýh šířky do 800 mm strojně s urovnáním dna do předepsaného profilu a spádu v hornině třídy těžitelnosti I skupiny 3 přes 100 m3</t>
  </si>
  <si>
    <t>1389226884</t>
  </si>
  <si>
    <t>https://podminky.urs.cz/item/CS_URS_2022_02/132251104</t>
  </si>
  <si>
    <t>"tř. I skupina 3 -70%"</t>
  </si>
  <si>
    <t>0,336*309,88*0,70</t>
  </si>
  <si>
    <t>"kamenné patníky" 0,50*0,50*0,50*8*0,70</t>
  </si>
  <si>
    <t>132251254</t>
  </si>
  <si>
    <t>Hloubení nezapažených rýh šířky přes 800 do 2 000 mm strojně s urovnáním dna do předepsaného profilu a spádu v hornině třídy těžitelnosti I skupiny 3 přes 100 do 500 m3</t>
  </si>
  <si>
    <t>1454464851</t>
  </si>
  <si>
    <t>https://podminky.urs.cz/item/CS_URS_2022_02/132251254</t>
  </si>
  <si>
    <t>" tř. I skupina 3 -70%"</t>
  </si>
  <si>
    <t>0,5987*62,68*0,70</t>
  </si>
  <si>
    <t>0,90*0,80*9,63*0,70</t>
  </si>
  <si>
    <t>-8396212</t>
  </si>
  <si>
    <t>" zemina použitá do násypu komunikace- tam a zpět"</t>
  </si>
  <si>
    <t>33,92*2</t>
  </si>
  <si>
    <t xml:space="preserve">" zemina použitá na dosypávku krajnic tam a zpět"   </t>
  </si>
  <si>
    <t>78,91*2</t>
  </si>
  <si>
    <t xml:space="preserve">"ornice pro ohumusování  z deponie"</t>
  </si>
  <si>
    <t>(196,55+551,51)*0,10</t>
  </si>
  <si>
    <t xml:space="preserve">" zemina použitá na zásyp patníků-tam a zpět"   </t>
  </si>
  <si>
    <t>0,11*8*2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</si>
  <si>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</si>
  <si>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</si>
  <si>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-1391420527</t>
  </si>
  <si>
    <t>https://podminky.urs.cz/item/CS_URS_2022_02/162751117</t>
  </si>
  <si>
    <t xml:space="preserve">"výkop dle pol. 122252205"      519,14</t>
  </si>
  <si>
    <t xml:space="preserve">"výkop dle pol. 132151104"       31,536</t>
  </si>
  <si>
    <t xml:space="preserve">"výkop dle pol. 132151254"       13,338</t>
  </si>
  <si>
    <t xml:space="preserve">"výkop dle pol. 132251104"       73,584</t>
  </si>
  <si>
    <t xml:space="preserve">"výkop dle pol. 132151254"        31,123</t>
  </si>
  <si>
    <t>"nános z příkopů dle pol. 938902113</t>
  </si>
  <si>
    <t>17,00*0,50</t>
  </si>
  <si>
    <t>"odečítá se zemina použitá do násypu komunikace"</t>
  </si>
  <si>
    <t>-33,92</t>
  </si>
  <si>
    <t xml:space="preserve">"odečítá se zemina použitá na dosypávku krajnic"   </t>
  </si>
  <si>
    <t>-78,91</t>
  </si>
  <si>
    <t xml:space="preserve">"odečítá se zemina použitá na zásyp patníků"   </t>
  </si>
  <si>
    <t>-0,11*8</t>
  </si>
  <si>
    <t>167151111</t>
  </si>
  <si>
    <t>Nakládání, skládání a překládání neulehlého výkopku nebo sypaniny strojně nakládání, množství přes 100 m3, z hornin třídy těžitelnosti I, skupiny 1 až 3</t>
  </si>
  <si>
    <t>1375804835</t>
  </si>
  <si>
    <t>https://podminky.urs.cz/item/CS_URS_2022_02/167151111</t>
  </si>
  <si>
    <t>" zemina použitá do násypu komunikace"</t>
  </si>
  <si>
    <t>33,92</t>
  </si>
  <si>
    <t xml:space="preserve">" zemina použitá na dosypávku krajnic "   </t>
  </si>
  <si>
    <t>78,91</t>
  </si>
  <si>
    <t>"ornice pro ohumusování "</t>
  </si>
  <si>
    <t xml:space="preserve">" zemina použitá na zásyp patníků"   </t>
  </si>
  <si>
    <t>0,11*8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</si>
  <si>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</si>
  <si>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</si>
  <si>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142660415</t>
  </si>
  <si>
    <t>https://podminky.urs.cz/item/CS_URS_2022_02/171152112</t>
  </si>
  <si>
    <t xml:space="preserve">"použije se zemina z výkopu" </t>
  </si>
  <si>
    <t xml:space="preserve">"dosypávky komunikace"  33,92</t>
  </si>
  <si>
    <t>171201231</t>
  </si>
  <si>
    <t>Poplatek za uložení stavebního odpadu na recyklační skládce (skládkovné) zeminy a kamení zatříděného do Katalogu odpadů pod kódem 17 05 04</t>
  </si>
  <si>
    <t>730933857</t>
  </si>
  <si>
    <t>https://podminky.urs.cz/item/CS_URS_2022_02/171201231</t>
  </si>
  <si>
    <t>563,511*1,8</t>
  </si>
  <si>
    <t>-310488023</t>
  </si>
  <si>
    <t xml:space="preserve">"skládka "                       </t>
  </si>
  <si>
    <t>563,511</t>
  </si>
  <si>
    <t>174151101</t>
  </si>
  <si>
    <t>Zásyp sypaninou z jakékoliv horniny strojně s uložením výkopku ve vrstvách se zhutněním jam, šachet, rýh nebo kolem objektů v těchto vykopávkách</t>
  </si>
  <si>
    <t>-1245015419</t>
  </si>
  <si>
    <t>https://podminky.urs.cz/item/CS_URS_2022_02/174151101</t>
  </si>
  <si>
    <t>"prahy u propustku"</t>
  </si>
  <si>
    <t>0,0724 * 0,80 + 0,0616* 0,8 + 0,0634 *0,80 + 0,0658 * 0,80</t>
  </si>
  <si>
    <t xml:space="preserve">"kamenné patníky"    0,11*8</t>
  </si>
  <si>
    <t>M</t>
  </si>
  <si>
    <t>58344197</t>
  </si>
  <si>
    <t>štěrkodrť frakce 0/63</t>
  </si>
  <si>
    <t>-614693972</t>
  </si>
  <si>
    <t>1,091*1,80*1,20*1,01</t>
  </si>
  <si>
    <t>15</t>
  </si>
  <si>
    <t>181152302</t>
  </si>
  <si>
    <t>Úprava pláně na stavbách silnic a dálnic strojně v zářezech mimo skalních se zhutněním</t>
  </si>
  <si>
    <t>1538865547</t>
  </si>
  <si>
    <t>https://podminky.urs.cz/item/CS_URS_2022_02/181152302</t>
  </si>
  <si>
    <t>2689,26</t>
  </si>
  <si>
    <t>16</t>
  </si>
  <si>
    <t>181351103</t>
  </si>
  <si>
    <t>Rozprostření a urovnání ornice v rovině nebo ve svahu sklonu do 1:5 strojně při souvislé ploše přes 100 do 500 m2, tl. vrstvy do 200 mm</t>
  </si>
  <si>
    <t>344942322</t>
  </si>
  <si>
    <t>https://podminky.urs.cz/item/CS_URS_2022_02/181351103</t>
  </si>
  <si>
    <t xml:space="preserve">"použije se ornice z mezideponie - vzdálenost 500m" </t>
  </si>
  <si>
    <t xml:space="preserve">"tl.100mm  "   551,51</t>
  </si>
  <si>
    <t>17</t>
  </si>
  <si>
    <t>181411121</t>
  </si>
  <si>
    <t>Založení trávníku na půdě předem připravené plochy do 1000 m2 výsevem včetně utažení lučního v rovině nebo na svahu do 1:5</t>
  </si>
  <si>
    <t>161736538</t>
  </si>
  <si>
    <t>https://podminky.urs.cz/item/CS_URS_2022_02/181411121</t>
  </si>
  <si>
    <t>551,51</t>
  </si>
  <si>
    <t>18</t>
  </si>
  <si>
    <t>181411122</t>
  </si>
  <si>
    <t>Založení trávníku na půdě předem připravené plochy do 1000 m2 výsevem včetně utažení lučního na svahu přes 1:5 do 1:2</t>
  </si>
  <si>
    <t>-1927862178</t>
  </si>
  <si>
    <t>https://podminky.urs.cz/item/CS_URS_2022_02/181411122</t>
  </si>
  <si>
    <t>196,55</t>
  </si>
  <si>
    <t>19</t>
  </si>
  <si>
    <t>00572410</t>
  </si>
  <si>
    <t>osivo směs travní parková</t>
  </si>
  <si>
    <t>kg</t>
  </si>
  <si>
    <t>-49329598</t>
  </si>
  <si>
    <t>551,51+196,55</t>
  </si>
  <si>
    <t>748,06*0,02 'Přepočtené koeficientem množství</t>
  </si>
  <si>
    <t>20</t>
  </si>
  <si>
    <t>182351023</t>
  </si>
  <si>
    <t>Rozprostření a urovnání ornice ve svahu sklonu přes 1:5 strojně při souvislé ploše do 100 m2, tl. vrstvy do 200 mm</t>
  </si>
  <si>
    <t>1283493644</t>
  </si>
  <si>
    <t>https://podminky.urs.cz/item/CS_URS_2022_02/182351023</t>
  </si>
  <si>
    <t xml:space="preserve">"tl.100mm  "   196,55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</si>
  <si>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</si>
  <si>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</si>
  <si>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</si>
  <si>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859671855</t>
  </si>
  <si>
    <t>https://podminky.urs.cz/item/CS_URS_2022_02/211531111</t>
  </si>
  <si>
    <t xml:space="preserve">"zasakovací žebro kamenivo frakce 16/32" </t>
  </si>
  <si>
    <t>309,88*0,379+62,68*0,6951</t>
  </si>
  <si>
    <t>22</t>
  </si>
  <si>
    <t>211971110</t>
  </si>
  <si>
    <t>Zřízení opláštění výplně z geotextilie odvodňovacích žeber nebo trativodů v rýze nebo zářezu se stěnami šikmými o sklonu do 1:2</t>
  </si>
  <si>
    <t>-1994764112</t>
  </si>
  <si>
    <t>https://podminky.urs.cz/item/CS_URS_2022_02/211971110</t>
  </si>
  <si>
    <t>"zasakovací žebro" 309,88*2,39+62,68*3,28</t>
  </si>
  <si>
    <t>23</t>
  </si>
  <si>
    <t>69311080</t>
  </si>
  <si>
    <t>geotextilie netkaná separační, ochranná, filtrační, drenážní PES 200g/m2</t>
  </si>
  <si>
    <t>-1862503458</t>
  </si>
  <si>
    <t>946,204*1,1845 'Přepočtené koeficientem množství</t>
  </si>
  <si>
    <t>24</t>
  </si>
  <si>
    <t>275313711</t>
  </si>
  <si>
    <t>Základy z betonu prostého patky betonu kamenem neprokládaného tř. C 20/25</t>
  </si>
  <si>
    <t>-1188730801</t>
  </si>
  <si>
    <t xml:space="preserve">"betonové prahy pro propustek tř. betonu C 20/25n XF 3" </t>
  </si>
  <si>
    <t>0,60*0,40*0,60*2</t>
  </si>
  <si>
    <t>25</t>
  </si>
  <si>
    <t>275351121</t>
  </si>
  <si>
    <t>Bednění základů patek zřízení</t>
  </si>
  <si>
    <t>215698962</t>
  </si>
  <si>
    <t>https://podminky.urs.cz/item/CS_URS_2022_02/275351121</t>
  </si>
  <si>
    <t>0,60*0,40*4*2</t>
  </si>
  <si>
    <t>26</t>
  </si>
  <si>
    <t>275351122</t>
  </si>
  <si>
    <t>Bednění základů patek odstranění</t>
  </si>
  <si>
    <t>-1576950105</t>
  </si>
  <si>
    <t>https://podminky.urs.cz/item/CS_URS_2022_02/275351122</t>
  </si>
  <si>
    <t>Vodorovné konstrukce</t>
  </si>
  <si>
    <t>27</t>
  </si>
  <si>
    <t>465513127</t>
  </si>
  <si>
    <t>Dlažba z lomového kamene lomařsky upraveného na cementovou maltu, s vyspárováním cementovou maltou, tl. kamene 200 mm</t>
  </si>
  <si>
    <t>1346204801</t>
  </si>
  <si>
    <t>https://podminky.urs.cz/item/CS_URS_2022_02/465513127</t>
  </si>
  <si>
    <t>" vtok a výtok propustku -lože tl.100mm z betonu C 20/25 nXF3, vyspárování maltou MC25-XF3"</t>
  </si>
  <si>
    <t>22,81</t>
  </si>
  <si>
    <t>Komunikace pozemní</t>
  </si>
  <si>
    <t>28</t>
  </si>
  <si>
    <t>561081121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</si>
  <si>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</si>
  <si>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-79831104</t>
  </si>
  <si>
    <t>https://podminky.urs.cz/item/CS_URS_2022_02/561081121</t>
  </si>
  <si>
    <t xml:space="preserve">"konstrukce typ A"   1234,79*2</t>
  </si>
  <si>
    <t xml:space="preserve">"konstrukce typ B"   20,08*2</t>
  </si>
  <si>
    <t>29</t>
  </si>
  <si>
    <t>58530170</t>
  </si>
  <si>
    <t>vápno nehašené CL 90-Q pro úpravu zemin standardní</t>
  </si>
  <si>
    <t>-1643824371</t>
  </si>
  <si>
    <t xml:space="preserve">"2% tzn. 18kg/m2"  2509,74*0,018</t>
  </si>
  <si>
    <t>30</t>
  </si>
  <si>
    <t>564752111</t>
  </si>
  <si>
    <t>Podklad nebo kryt z vibrovaného štěrku VŠ s rozprostřením, vlhčením a zhutněním, po zhutnění tl. 150 mm</t>
  </si>
  <si>
    <t>-850147644</t>
  </si>
  <si>
    <t>https://podminky.urs.cz/item/CS_URS_2022_02/564752111</t>
  </si>
  <si>
    <t xml:space="preserve">"konstrukce typ A"   2196,30</t>
  </si>
  <si>
    <t>31</t>
  </si>
  <si>
    <t>564851011</t>
  </si>
  <si>
    <t>Podklad ze štěrkodrti ŠD s rozprostřením a zhutněním plochy jednotlivě do 100 m2, po zhutnění tl. 150 mm</t>
  </si>
  <si>
    <t>-1665428891</t>
  </si>
  <si>
    <t>https://podminky.urs.cz/item/CS_URS_2022_02/564851011</t>
  </si>
  <si>
    <t xml:space="preserve">"konstrukce typ B"   57,40</t>
  </si>
  <si>
    <t>32</t>
  </si>
  <si>
    <t>564861011</t>
  </si>
  <si>
    <t>Podklad ze štěrkodrti ŠD s rozprostřením a zhutněním plochy jednotlivě do 100 m2, po zhutnění tl. 200 mm</t>
  </si>
  <si>
    <t>-69072018</t>
  </si>
  <si>
    <t>https://podminky.urs.cz/item/CS_URS_2022_02/564861011</t>
  </si>
  <si>
    <t xml:space="preserve">"konstrukce typ A"   2646,23</t>
  </si>
  <si>
    <t>33</t>
  </si>
  <si>
    <t>565145121</t>
  </si>
  <si>
    <t>Asfaltový beton vrstva podkladní ACP 16 (obalované kamenivo střednězrnné - OKS) s rozprostřením a zhutněním v pruhu šířky přes 3 m, po zhutnění tl. 60 mm</t>
  </si>
  <si>
    <t>1856176345</t>
  </si>
  <si>
    <t>https://podminky.urs.cz/item/CS_URS_2022_02/565145121</t>
  </si>
  <si>
    <t xml:space="preserve">"konstrukce typ A"   2009,71</t>
  </si>
  <si>
    <t>34</t>
  </si>
  <si>
    <t>567121114</t>
  </si>
  <si>
    <t>Podklad ze směsi stmelené cementem SC bez dilatačních spár, s rozprostřením a zhutněním SC C 3/4 (SC I), po zhutnění tl. 150 mm</t>
  </si>
  <si>
    <t>1075561368</t>
  </si>
  <si>
    <t>https://podminky.urs.cz/item/CS_URS_2022_02/567121114</t>
  </si>
  <si>
    <t xml:space="preserve">"konstrukce typ B"   32,20</t>
  </si>
  <si>
    <t>35</t>
  </si>
  <si>
    <t>569903311</t>
  </si>
  <si>
    <t>Zřízení zemních krajnic z hornin jakékoliv třídy se zhutněním</t>
  </si>
  <si>
    <t>1330613470</t>
  </si>
  <si>
    <t>https://podminky.urs.cz/item/CS_URS_2022_02/569903311</t>
  </si>
  <si>
    <t xml:space="preserve"> "dosypávka krajnic - použije se zemina z výkopu"  78,91</t>
  </si>
  <si>
    <t>36</t>
  </si>
  <si>
    <t>569931132</t>
  </si>
  <si>
    <t>Zpevnění krajnic nebo komunikací pro pěší s rozprostřením a zhutněním, po zhutnění asfaltovým recyklátem tl. 100 mm</t>
  </si>
  <si>
    <t>-1952487352</t>
  </si>
  <si>
    <t>https://podminky.urs.cz/item/CS_URS_2022_02/569931132</t>
  </si>
  <si>
    <t>369,86</t>
  </si>
  <si>
    <t>37</t>
  </si>
  <si>
    <t>573111114</t>
  </si>
  <si>
    <t>Postřik infiltrační PI z asfaltu silničního s posypem kamenivem, v množství 2,00 kg/m2</t>
  </si>
  <si>
    <t>433069134</t>
  </si>
  <si>
    <t>https://podminky.urs.cz/item/CS_URS_2022_02/573111114</t>
  </si>
  <si>
    <t>38</t>
  </si>
  <si>
    <t>573231106</t>
  </si>
  <si>
    <t>Postřik spojovací PS bez posypu kamenivem ze silniční emulze, v množství 0,30 kg/m2</t>
  </si>
  <si>
    <t>-185102698</t>
  </si>
  <si>
    <t>https://podminky.urs.cz/item/CS_URS_2022_02/573231106</t>
  </si>
  <si>
    <t>39</t>
  </si>
  <si>
    <t>577134121</t>
  </si>
  <si>
    <t>Asfaltový beton vrstva obrusná ACO 11 (ABS) s rozprostřením a se zhutněním z nemodifikovaného asfaltu v pruhu šířky přes 3 m tř. I, po zhutnění tl. 40 mm</t>
  </si>
  <si>
    <t>-195979774</t>
  </si>
  <si>
    <t>https://podminky.urs.cz/item/CS_URS_2022_02/577134121</t>
  </si>
  <si>
    <t xml:space="preserve">"konstrukce typ A"   1943,63</t>
  </si>
  <si>
    <t>40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</si>
  <si>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</si>
  <si>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</si>
  <si>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-410529731</t>
  </si>
  <si>
    <t>https://podminky.urs.cz/item/CS_URS_2022_02/591241111</t>
  </si>
  <si>
    <t xml:space="preserve">"konstrukce typ B"   30,67</t>
  </si>
  <si>
    <t>41</t>
  </si>
  <si>
    <t>58381007R</t>
  </si>
  <si>
    <t>Kamenná dlažba z žulových kostek tl.120mm</t>
  </si>
  <si>
    <t>1190406282</t>
  </si>
  <si>
    <t>30,67*1,01</t>
  </si>
  <si>
    <t>30,977*1,02 'Přepočtené koeficientem množství</t>
  </si>
  <si>
    <t>Ostatní konstrukce a práce, bourání</t>
  </si>
  <si>
    <t>42</t>
  </si>
  <si>
    <t>912211111</t>
  </si>
  <si>
    <t>Montáž směrového sloupku plastového s odrazkou prostým uložením bez betonového základu silničního</t>
  </si>
  <si>
    <t>-1519211201</t>
  </si>
  <si>
    <t>https://podminky.urs.cz/item/CS_URS_2022_02/912211111</t>
  </si>
  <si>
    <t xml:space="preserve">"červené sloupúky z11g  " 2,00</t>
  </si>
  <si>
    <t>43</t>
  </si>
  <si>
    <t>40445158R</t>
  </si>
  <si>
    <t>Směrový sloupek Z11g červený</t>
  </si>
  <si>
    <t>-2040197396</t>
  </si>
  <si>
    <t>44</t>
  </si>
  <si>
    <t>914111111</t>
  </si>
  <si>
    <t>Montáž svislé dopravní značky základní velikosti do 1 m2 objímkami na sloupky nebo konzoly</t>
  </si>
  <si>
    <t>127906271</t>
  </si>
  <si>
    <t>https://podminky.urs.cz/item/CS_URS_2022_02/914111111</t>
  </si>
  <si>
    <t>2,00</t>
  </si>
  <si>
    <t>45</t>
  </si>
  <si>
    <t>40445620</t>
  </si>
  <si>
    <t>zákazové, příkazové dopravní značky B1-B34, C1-15 700mm</t>
  </si>
  <si>
    <t>1146895726</t>
  </si>
  <si>
    <t xml:space="preserve">"B 11"  1,00</t>
  </si>
  <si>
    <t>46</t>
  </si>
  <si>
    <t>40445650</t>
  </si>
  <si>
    <t>dodatkové tabulky E7, E12, E13 500x300mm</t>
  </si>
  <si>
    <t>1612771850</t>
  </si>
  <si>
    <t>"E13" 1,00</t>
  </si>
  <si>
    <t>47</t>
  </si>
  <si>
    <t>914311113R</t>
  </si>
  <si>
    <t>Kamenné patníky 200/200/1000 mm , osazení do země do hloubky 600mm</t>
  </si>
  <si>
    <t>-1692257920</t>
  </si>
  <si>
    <t>8,00</t>
  </si>
  <si>
    <t>48</t>
  </si>
  <si>
    <t>914511111</t>
  </si>
  <si>
    <t>Montáž sloupku dopravních značek délky do 3,5 m do betonového základu</t>
  </si>
  <si>
    <t>-1893686405</t>
  </si>
  <si>
    <t>https://podminky.urs.cz/item/CS_URS_2022_02/914511111</t>
  </si>
  <si>
    <t>1,00</t>
  </si>
  <si>
    <t>49</t>
  </si>
  <si>
    <t>40445225</t>
  </si>
  <si>
    <t>sloupek pro dopravní značku Zn D 60mm v 3,5m</t>
  </si>
  <si>
    <t>-725985259</t>
  </si>
  <si>
    <t>50</t>
  </si>
  <si>
    <t>919521120</t>
  </si>
  <si>
    <t>Zřízení silničního propustku z trub betonových nebo železobetonových DN 400 mm</t>
  </si>
  <si>
    <t>m</t>
  </si>
  <si>
    <t>258660599</t>
  </si>
  <si>
    <t>https://podminky.urs.cz/item/CS_URS_2022_02/919521120</t>
  </si>
  <si>
    <t xml:space="preserve"> 9,63</t>
  </si>
  <si>
    <t>51</t>
  </si>
  <si>
    <t>59223021</t>
  </si>
  <si>
    <t>trouba betonová hrdlová DN 400</t>
  </si>
  <si>
    <t>600771294</t>
  </si>
  <si>
    <t xml:space="preserve">" trouby na koncích propustku budou seříznuté z výroby "   9,63*1,01</t>
  </si>
  <si>
    <t>52</t>
  </si>
  <si>
    <t>919535558</t>
  </si>
  <si>
    <t>Obetonování trubního propustku betonem prostým bez zvýšených nároků na prostředí tř. C 20/25</t>
  </si>
  <si>
    <t>-1857280254</t>
  </si>
  <si>
    <t>https://podminky.urs.cz/item/CS_URS_2022_02/919535558</t>
  </si>
  <si>
    <t xml:space="preserve">"beton C 20/25 XF3"   3,76</t>
  </si>
  <si>
    <t>53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</si>
  <si>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</si>
  <si>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</si>
  <si>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1067761920</t>
  </si>
  <si>
    <t>https://podminky.urs.cz/item/CS_URS_2022_02/919732211</t>
  </si>
  <si>
    <t>27,78</t>
  </si>
  <si>
    <t>54</t>
  </si>
  <si>
    <t>919735112</t>
  </si>
  <si>
    <t>Řezání stávajícího živičného krytu nebo podkladu hloubky přes 50 do 100 mm</t>
  </si>
  <si>
    <t>-1546346677</t>
  </si>
  <si>
    <t>https://podminky.urs.cz/item/CS_URS_2022_02/919735112</t>
  </si>
  <si>
    <t>55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</si>
  <si>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</si>
  <si>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</si>
  <si>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1437122645</t>
  </si>
  <si>
    <t>https://podminky.urs.cz/item/CS_URS_2022_02/938902113</t>
  </si>
  <si>
    <t>17,00</t>
  </si>
  <si>
    <t>56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</si>
  <si>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</si>
  <si>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</si>
  <si>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-652447116</t>
  </si>
  <si>
    <t>https://podminky.urs.cz/item/CS_URS_2022_02/966006132</t>
  </si>
  <si>
    <t>"odstranění soupku a patky " 1,00</t>
  </si>
  <si>
    <t>57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</si>
  <si>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</si>
  <si>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</si>
  <si>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-1751619083</t>
  </si>
  <si>
    <t>https://podminky.urs.cz/item/CS_URS_2022_02/966006211</t>
  </si>
  <si>
    <t xml:space="preserve">"odstranění značek ze sloupku  "     2</t>
  </si>
  <si>
    <t>997</t>
  </si>
  <si>
    <t>Přesun sutě</t>
  </si>
  <si>
    <t>58</t>
  </si>
  <si>
    <t>997221551</t>
  </si>
  <si>
    <t>Vodorovná doprava suti bez naložení, ale se složením a s hrubým urovnáním ze sypkých materiálů, na vzdálenost do 1 km</t>
  </si>
  <si>
    <t>65000454</t>
  </si>
  <si>
    <t>https://podminky.urs.cz/item/CS_URS_2022_02/997221551</t>
  </si>
  <si>
    <t>"dle pol. 113107213"</t>
  </si>
  <si>
    <t xml:space="preserve">"stávající nezpevněné vrstvy tl. 250mm"  1653,74*0,50</t>
  </si>
  <si>
    <t>59</t>
  </si>
  <si>
    <t>997221559</t>
  </si>
  <si>
    <t>Vodorovná doprava suti bez naložení, ale se složením a s hrubým urovnáním Příplatek k ceně za každý další i započatý 1 km přes 1 km</t>
  </si>
  <si>
    <t>576423897</t>
  </si>
  <si>
    <t>https://podminky.urs.cz/item/CS_URS_2022_02/997221559</t>
  </si>
  <si>
    <t xml:space="preserve">"stávající nezpevněné vrstvy tl. 250mm"  1653,74*0,500*9</t>
  </si>
  <si>
    <t>60</t>
  </si>
  <si>
    <t>997221561</t>
  </si>
  <si>
    <t>Vodorovná doprava suti bez naložení, ale se složením a s hrubým urovnáním z kusových materiálů, na vzdálenost do 1 km</t>
  </si>
  <si>
    <t>-650618472</t>
  </si>
  <si>
    <t>https://podminky.urs.cz/item/CS_URS_2022_02/997221561</t>
  </si>
  <si>
    <t xml:space="preserve">"dopravní značky a sloupek - odvoz do šrotu nebo do skladu "   0,004*2+0,081*1</t>
  </si>
  <si>
    <t>61</t>
  </si>
  <si>
    <t>997221569</t>
  </si>
  <si>
    <t>-434516299</t>
  </si>
  <si>
    <t>https://podminky.urs.cz/item/CS_URS_2022_02/997221569</t>
  </si>
  <si>
    <t xml:space="preserve">"dopravní značky a sloupek - odvoz do šrotu nebo do skladu "  ( 0,004*2+0,081*1)*9</t>
  </si>
  <si>
    <t>62</t>
  </si>
  <si>
    <t>997221873</t>
  </si>
  <si>
    <t>1649180972</t>
  </si>
  <si>
    <t>https://podminky.urs.cz/item/CS_URS_2022_02/997221873</t>
  </si>
  <si>
    <t>"dle pol.997221551"</t>
  </si>
  <si>
    <t>826,87</t>
  </si>
  <si>
    <t>63</t>
  </si>
  <si>
    <t>694591827</t>
  </si>
  <si>
    <t>OST - Ostatní a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</si>
  <si>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</si>
  <si>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</si>
  <si>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</si>
  <si>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</si>
  <si>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</si>
  <si>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</si>
  <si>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</si>
  <si>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</si>
  <si>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</si>
  <si>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</si>
  <si>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Kč</t>
  </si>
  <si>
    <t>1024</t>
  </si>
  <si>
    <t>-1936265988</t>
  </si>
  <si>
    <t>https://podminky.urs.cz/item/CS_URS_2022_02/011114000</t>
  </si>
  <si>
    <t>"geotechnické práce" 1,00</t>
  </si>
  <si>
    <t>012103000</t>
  </si>
  <si>
    <t xml:space="preserve">Geodetické práce před výstavbou, během výstavby a po výstavbě </t>
  </si>
  <si>
    <t>-992244608</t>
  </si>
  <si>
    <t>https://podminky.urs.cz/item/CS_URS_2022_02/012103000</t>
  </si>
  <si>
    <t>013203000R</t>
  </si>
  <si>
    <t>Dokumentace stavby zaměření skutečného provedení</t>
  </si>
  <si>
    <t>88149181</t>
  </si>
  <si>
    <t>013254000</t>
  </si>
  <si>
    <t>Průzkumné, geodetické a projektové práce projektové práce dokumentace stavby (výkresová a textová) skutečného provedení stavby</t>
  </si>
  <si>
    <t>818158798</t>
  </si>
  <si>
    <t>https://podminky.urs.cz/item/CS_URS_2022_02/013254000</t>
  </si>
  <si>
    <t>013303000</t>
  </si>
  <si>
    <t>Vytýčení inženýrských sítí</t>
  </si>
  <si>
    <t>623282517</t>
  </si>
  <si>
    <t>https://podminky.urs.cz/item/CS_URS_2022_02/013303000</t>
  </si>
  <si>
    <t>VRN3</t>
  </si>
  <si>
    <t>Zařízení staveniště</t>
  </si>
  <si>
    <t>030001000</t>
  </si>
  <si>
    <t>2049747407</t>
  </si>
  <si>
    <t>https://podminky.urs.cz/item/CS_URS_2022_02/030001000</t>
  </si>
  <si>
    <t>034503001</t>
  </si>
  <si>
    <t>Informační tabule pro propagaci dotace</t>
  </si>
  <si>
    <t>-1438382505</t>
  </si>
  <si>
    <t>VRN7</t>
  </si>
  <si>
    <t>Provozní vlivy</t>
  </si>
  <si>
    <t>072103011</t>
  </si>
  <si>
    <t>Zajištění DIO komunikace II. a III. třídy - jednoduché el. vedení</t>
  </si>
  <si>
    <t>1582781252</t>
  </si>
  <si>
    <t>https://podminky.urs.cz/item/CS_URS_2022_02/072103011</t>
  </si>
  <si>
    <t>"dopravně- inženýrská opatření " 1,00</t>
  </si>
  <si>
    <t>075002000R</t>
  </si>
  <si>
    <t>Ochrana stávajících inženýrských sítí během výstavby</t>
  </si>
  <si>
    <t>…</t>
  </si>
  <si>
    <t>-1536858296</t>
  </si>
  <si>
    <t>"související stavba vodovodu - ochrana v místě křížení na konci úseku stavby"</t>
  </si>
  <si>
    <t>"půlená chránička DN 200 dl. 7,0 m, obetonováno betenom C12/15 (2,0 m3)"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</si>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</sst>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2101102" TargetMode="External" /><Relationship Id="rId2" Type="http://schemas.openxmlformats.org/officeDocument/2006/relationships/hyperlink" Target="https://podminky.urs.cz/item/CS_URS_2022_02/112251102" TargetMode="External" /><Relationship Id="rId3" Type="http://schemas.openxmlformats.org/officeDocument/2006/relationships/hyperlink" Target="https://podminky.urs.cz/item/CS_URS_2022_02/121151113" TargetMode="External" /><Relationship Id="rId4" Type="http://schemas.openxmlformats.org/officeDocument/2006/relationships/hyperlink" Target="https://podminky.urs.cz/item/CS_URS_2022_02/162201402" TargetMode="External" /><Relationship Id="rId5" Type="http://schemas.openxmlformats.org/officeDocument/2006/relationships/hyperlink" Target="https://podminky.urs.cz/item/CS_URS_2022_02/162201412" TargetMode="External" /><Relationship Id="rId6" Type="http://schemas.openxmlformats.org/officeDocument/2006/relationships/hyperlink" Target="https://podminky.urs.cz/item/CS_URS_2022_02/162201422" TargetMode="External" /><Relationship Id="rId7" Type="http://schemas.openxmlformats.org/officeDocument/2006/relationships/hyperlink" Target="https://podminky.urs.cz/item/CS_URS_2022_02/162301932" TargetMode="External" /><Relationship Id="rId8" Type="http://schemas.openxmlformats.org/officeDocument/2006/relationships/hyperlink" Target="https://podminky.urs.cz/item/CS_URS_2022_02/162301952" TargetMode="External" /><Relationship Id="rId9" Type="http://schemas.openxmlformats.org/officeDocument/2006/relationships/hyperlink" Target="https://podminky.urs.cz/item/CS_URS_2022_02/162301972" TargetMode="External" /><Relationship Id="rId10" Type="http://schemas.openxmlformats.org/officeDocument/2006/relationships/hyperlink" Target="https://podminky.urs.cz/item/CS_URS_2022_02/162351103" TargetMode="External" /><Relationship Id="rId11" Type="http://schemas.openxmlformats.org/officeDocument/2006/relationships/hyperlink" Target="https://podminky.urs.cz/item/CS_URS_2022_02/162451106" TargetMode="External" /><Relationship Id="rId12" Type="http://schemas.openxmlformats.org/officeDocument/2006/relationships/hyperlink" Target="https://podminky.urs.cz/item/CS_URS_2022_02/171251201" TargetMode="External" /><Relationship Id="rId13" Type="http://schemas.openxmlformats.org/officeDocument/2006/relationships/hyperlink" Target="https://podminky.urs.cz/item/CS_URS_2022_02/181351003" TargetMode="External" /><Relationship Id="rId14" Type="http://schemas.openxmlformats.org/officeDocument/2006/relationships/hyperlink" Target="https://podminky.urs.cz/item/CS_URS_2022_02/998225111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213" TargetMode="External" /><Relationship Id="rId2" Type="http://schemas.openxmlformats.org/officeDocument/2006/relationships/hyperlink" Target="https://podminky.urs.cz/item/CS_URS_2022_02/122252205" TargetMode="External" /><Relationship Id="rId3" Type="http://schemas.openxmlformats.org/officeDocument/2006/relationships/hyperlink" Target="https://podminky.urs.cz/item/CS_URS_2022_02/132151104" TargetMode="External" /><Relationship Id="rId4" Type="http://schemas.openxmlformats.org/officeDocument/2006/relationships/hyperlink" Target="https://podminky.urs.cz/item/CS_URS_2022_02/132151254" TargetMode="External" /><Relationship Id="rId5" Type="http://schemas.openxmlformats.org/officeDocument/2006/relationships/hyperlink" Target="https://podminky.urs.cz/item/CS_URS_2022_02/132251104" TargetMode="External" /><Relationship Id="rId6" Type="http://schemas.openxmlformats.org/officeDocument/2006/relationships/hyperlink" Target="https://podminky.urs.cz/item/CS_URS_2022_02/132251254" TargetMode="External" /><Relationship Id="rId7" Type="http://schemas.openxmlformats.org/officeDocument/2006/relationships/hyperlink" Target="https://podminky.urs.cz/item/CS_URS_2022_02/162351103" TargetMode="External" /><Relationship Id="rId8" Type="http://schemas.openxmlformats.org/officeDocument/2006/relationships/hyperlink" Target="https://podminky.urs.cz/item/CS_URS_2022_02/162751117" TargetMode="External" /><Relationship Id="rId9" Type="http://schemas.openxmlformats.org/officeDocument/2006/relationships/hyperlink" Target="https://podminky.urs.cz/item/CS_URS_2022_02/167151111" TargetMode="External" /><Relationship Id="rId10" Type="http://schemas.openxmlformats.org/officeDocument/2006/relationships/hyperlink" Target="https://podminky.urs.cz/item/CS_URS_2022_02/171152112" TargetMode="External" /><Relationship Id="rId11" Type="http://schemas.openxmlformats.org/officeDocument/2006/relationships/hyperlink" Target="https://podminky.urs.cz/item/CS_URS_2022_02/171201231" TargetMode="External" /><Relationship Id="rId12" Type="http://schemas.openxmlformats.org/officeDocument/2006/relationships/hyperlink" Target="https://podminky.urs.cz/item/CS_URS_2022_02/171251201" TargetMode="External" /><Relationship Id="rId13" Type="http://schemas.openxmlformats.org/officeDocument/2006/relationships/hyperlink" Target="https://podminky.urs.cz/item/CS_URS_2022_02/174151101" TargetMode="External" /><Relationship Id="rId14" Type="http://schemas.openxmlformats.org/officeDocument/2006/relationships/hyperlink" Target="https://podminky.urs.cz/item/CS_URS_2022_02/181152302" TargetMode="External" /><Relationship Id="rId15" Type="http://schemas.openxmlformats.org/officeDocument/2006/relationships/hyperlink" Target="https://podminky.urs.cz/item/CS_URS_2022_02/181351103" TargetMode="External" /><Relationship Id="rId16" Type="http://schemas.openxmlformats.org/officeDocument/2006/relationships/hyperlink" Target="https://podminky.urs.cz/item/CS_URS_2022_02/181411121" TargetMode="External" /><Relationship Id="rId17" Type="http://schemas.openxmlformats.org/officeDocument/2006/relationships/hyperlink" Target="https://podminky.urs.cz/item/CS_URS_2022_02/181411122" TargetMode="External" /><Relationship Id="rId18" Type="http://schemas.openxmlformats.org/officeDocument/2006/relationships/hyperlink" Target="https://podminky.urs.cz/item/CS_URS_2022_02/182351023" TargetMode="External" /><Relationship Id="rId19" Type="http://schemas.openxmlformats.org/officeDocument/2006/relationships/hyperlink" Target="https://podminky.urs.cz/item/CS_URS_2022_02/211531111" TargetMode="External" /><Relationship Id="rId20" Type="http://schemas.openxmlformats.org/officeDocument/2006/relationships/hyperlink" Target="https://podminky.urs.cz/item/CS_URS_2022_02/211971110" TargetMode="External" /><Relationship Id="rId21" Type="http://schemas.openxmlformats.org/officeDocument/2006/relationships/hyperlink" Target="https://podminky.urs.cz/item/CS_URS_2022_02/275351121" TargetMode="External" /><Relationship Id="rId22" Type="http://schemas.openxmlformats.org/officeDocument/2006/relationships/hyperlink" Target="https://podminky.urs.cz/item/CS_URS_2022_02/275351122" TargetMode="External" /><Relationship Id="rId23" Type="http://schemas.openxmlformats.org/officeDocument/2006/relationships/hyperlink" Target="https://podminky.urs.cz/item/CS_URS_2022_02/465513127" TargetMode="External" /><Relationship Id="rId24" Type="http://schemas.openxmlformats.org/officeDocument/2006/relationships/hyperlink" Target="https://podminky.urs.cz/item/CS_URS_2022_02/561081121" TargetMode="External" /><Relationship Id="rId25" Type="http://schemas.openxmlformats.org/officeDocument/2006/relationships/hyperlink" Target="https://podminky.urs.cz/item/CS_URS_2022_02/564752111" TargetMode="External" /><Relationship Id="rId26" Type="http://schemas.openxmlformats.org/officeDocument/2006/relationships/hyperlink" Target="https://podminky.urs.cz/item/CS_URS_2022_02/564851011" TargetMode="External" /><Relationship Id="rId27" Type="http://schemas.openxmlformats.org/officeDocument/2006/relationships/hyperlink" Target="https://podminky.urs.cz/item/CS_URS_2022_02/564861011" TargetMode="External" /><Relationship Id="rId28" Type="http://schemas.openxmlformats.org/officeDocument/2006/relationships/hyperlink" Target="https://podminky.urs.cz/item/CS_URS_2022_02/565145121" TargetMode="External" /><Relationship Id="rId29" Type="http://schemas.openxmlformats.org/officeDocument/2006/relationships/hyperlink" Target="https://podminky.urs.cz/item/CS_URS_2022_02/567121114" TargetMode="External" /><Relationship Id="rId30" Type="http://schemas.openxmlformats.org/officeDocument/2006/relationships/hyperlink" Target="https://podminky.urs.cz/item/CS_URS_2022_02/569903311" TargetMode="External" /><Relationship Id="rId31" Type="http://schemas.openxmlformats.org/officeDocument/2006/relationships/hyperlink" Target="https://podminky.urs.cz/item/CS_URS_2022_02/569931132" TargetMode="External" /><Relationship Id="rId32" Type="http://schemas.openxmlformats.org/officeDocument/2006/relationships/hyperlink" Target="https://podminky.urs.cz/item/CS_URS_2022_02/573111114" TargetMode="External" /><Relationship Id="rId33" Type="http://schemas.openxmlformats.org/officeDocument/2006/relationships/hyperlink" Target="https://podminky.urs.cz/item/CS_URS_2022_02/573231106" TargetMode="External" /><Relationship Id="rId34" Type="http://schemas.openxmlformats.org/officeDocument/2006/relationships/hyperlink" Target="https://podminky.urs.cz/item/CS_URS_2022_02/577134121" TargetMode="External" /><Relationship Id="rId35" Type="http://schemas.openxmlformats.org/officeDocument/2006/relationships/hyperlink" Target="https://podminky.urs.cz/item/CS_URS_2022_02/591241111" TargetMode="External" /><Relationship Id="rId36" Type="http://schemas.openxmlformats.org/officeDocument/2006/relationships/hyperlink" Target="https://podminky.urs.cz/item/CS_URS_2022_02/912211111" TargetMode="External" /><Relationship Id="rId37" Type="http://schemas.openxmlformats.org/officeDocument/2006/relationships/hyperlink" Target="https://podminky.urs.cz/item/CS_URS_2022_02/914111111" TargetMode="External" /><Relationship Id="rId38" Type="http://schemas.openxmlformats.org/officeDocument/2006/relationships/hyperlink" Target="https://podminky.urs.cz/item/CS_URS_2022_02/914511111" TargetMode="External" /><Relationship Id="rId39" Type="http://schemas.openxmlformats.org/officeDocument/2006/relationships/hyperlink" Target="https://podminky.urs.cz/item/CS_URS_2022_02/919521120" TargetMode="External" /><Relationship Id="rId40" Type="http://schemas.openxmlformats.org/officeDocument/2006/relationships/hyperlink" Target="https://podminky.urs.cz/item/CS_URS_2022_02/919535558" TargetMode="External" /><Relationship Id="rId41" Type="http://schemas.openxmlformats.org/officeDocument/2006/relationships/hyperlink" Target="https://podminky.urs.cz/item/CS_URS_2022_02/919732211" TargetMode="External" /><Relationship Id="rId42" Type="http://schemas.openxmlformats.org/officeDocument/2006/relationships/hyperlink" Target="https://podminky.urs.cz/item/CS_URS_2022_02/919735112" TargetMode="External" /><Relationship Id="rId43" Type="http://schemas.openxmlformats.org/officeDocument/2006/relationships/hyperlink" Target="https://podminky.urs.cz/item/CS_URS_2022_02/938902113" TargetMode="External" /><Relationship Id="rId44" Type="http://schemas.openxmlformats.org/officeDocument/2006/relationships/hyperlink" Target="https://podminky.urs.cz/item/CS_URS_2022_02/966006132" TargetMode="External" /><Relationship Id="rId45" Type="http://schemas.openxmlformats.org/officeDocument/2006/relationships/hyperlink" Target="https://podminky.urs.cz/item/CS_URS_2022_02/966006211" TargetMode="External" /><Relationship Id="rId46" Type="http://schemas.openxmlformats.org/officeDocument/2006/relationships/hyperlink" Target="https://podminky.urs.cz/item/CS_URS_2022_02/997221551" TargetMode="External" /><Relationship Id="rId47" Type="http://schemas.openxmlformats.org/officeDocument/2006/relationships/hyperlink" Target="https://podminky.urs.cz/item/CS_URS_2022_02/997221559" TargetMode="External" /><Relationship Id="rId48" Type="http://schemas.openxmlformats.org/officeDocument/2006/relationships/hyperlink" Target="https://podminky.urs.cz/item/CS_URS_2022_02/997221561" TargetMode="External" /><Relationship Id="rId49" Type="http://schemas.openxmlformats.org/officeDocument/2006/relationships/hyperlink" Target="https://podminky.urs.cz/item/CS_URS_2022_02/997221569" TargetMode="External" /><Relationship Id="rId50" Type="http://schemas.openxmlformats.org/officeDocument/2006/relationships/hyperlink" Target="https://podminky.urs.cz/item/CS_URS_2022_02/997221873" TargetMode="External" /><Relationship Id="rId51" Type="http://schemas.openxmlformats.org/officeDocument/2006/relationships/hyperlink" Target="https://podminky.urs.cz/item/CS_URS_2022_02/998225111" TargetMode="External" /><Relationship Id="rId5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114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3254000" TargetMode="External" /><Relationship Id="rId4" Type="http://schemas.openxmlformats.org/officeDocument/2006/relationships/hyperlink" Target="https://podminky.urs.cz/item/CS_URS_2022_02/013303000" TargetMode="External" /><Relationship Id="rId5" Type="http://schemas.openxmlformats.org/officeDocument/2006/relationships/hyperlink" Target="https://podminky.urs.cz/item/CS_URS_2022_02/030001000" TargetMode="External" /><Relationship Id="rId6" Type="http://schemas.openxmlformats.org/officeDocument/2006/relationships/hyperlink" Target="https://podminky.urs.cz/item/CS_URS_2022_02/0721030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2022006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Polní cesty Radovesnice II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3. 11. 2022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006 - Příprava území p...'!J30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'SO 006 - Příprava území p...'!P82</f>
        <v>0</v>
      </c>
      <c r="AV55" s="122">
        <f>'SO 006 - Příprava území p...'!J33</f>
        <v>0</v>
      </c>
      <c r="AW55" s="122">
        <f>'SO 006 - Příprava území p...'!J34</f>
        <v>0</v>
      </c>
      <c r="AX55" s="122">
        <f>'SO 006 - Příprava území p...'!J35</f>
        <v>0</v>
      </c>
      <c r="AY55" s="122">
        <f>'SO 006 - Příprava území p...'!J36</f>
        <v>0</v>
      </c>
      <c r="AZ55" s="122">
        <f>'SO 006 - Příprava území p...'!F33</f>
        <v>0</v>
      </c>
      <c r="BA55" s="122">
        <f>'SO 006 - Příprava území p...'!F34</f>
        <v>0</v>
      </c>
      <c r="BB55" s="122">
        <f>'SO 006 - Příprava území p...'!F35</f>
        <v>0</v>
      </c>
      <c r="BC55" s="122">
        <f>'SO 006 - Příprava území p...'!F36</f>
        <v>0</v>
      </c>
      <c r="BD55" s="124">
        <f>'SO 006 - Příprava území p...'!F37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16.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106 - Polní cesta HC6'!J30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'SO 106 - Polní cesta HC6'!P87</f>
        <v>0</v>
      </c>
      <c r="AV56" s="122">
        <f>'SO 106 - Polní cesta HC6'!J33</f>
        <v>0</v>
      </c>
      <c r="AW56" s="122">
        <f>'SO 106 - Polní cesta HC6'!J34</f>
        <v>0</v>
      </c>
      <c r="AX56" s="122">
        <f>'SO 106 - Polní cesta HC6'!J35</f>
        <v>0</v>
      </c>
      <c r="AY56" s="122">
        <f>'SO 106 - Polní cesta HC6'!J36</f>
        <v>0</v>
      </c>
      <c r="AZ56" s="122">
        <f>'SO 106 - Polní cesta HC6'!F33</f>
        <v>0</v>
      </c>
      <c r="BA56" s="122">
        <f>'SO 106 - Polní cesta HC6'!F34</f>
        <v>0</v>
      </c>
      <c r="BB56" s="122">
        <f>'SO 106 - Polní cesta HC6'!F35</f>
        <v>0</v>
      </c>
      <c r="BC56" s="122">
        <f>'SO 106 - Polní cesta HC6'!F36</f>
        <v>0</v>
      </c>
      <c r="BD56" s="124">
        <f>'SO 106 - Polní cesta HC6'!F37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7" customFormat="1" ht="16.5" customHeight="1">
      <c r="A57" s="113" t="s">
        <v>73</v>
      </c>
      <c r="B57" s="114"/>
      <c r="C57" s="115"/>
      <c r="D57" s="116" t="s">
        <v>83</v>
      </c>
      <c r="E57" s="116"/>
      <c r="F57" s="116"/>
      <c r="G57" s="116"/>
      <c r="H57" s="116"/>
      <c r="I57" s="117"/>
      <c r="J57" s="116" t="s">
        <v>84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'OST - Ostatní a vedlejší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6">
        <v>0</v>
      </c>
      <c r="AT57" s="127">
        <f>ROUND(SUM(AV57:AW57),2)</f>
        <v>0</v>
      </c>
      <c r="AU57" s="128">
        <f>'OST - Ostatní a vedlejší ...'!P83</f>
        <v>0</v>
      </c>
      <c r="AV57" s="127">
        <f>'OST - Ostatní a vedlejší ...'!J33</f>
        <v>0</v>
      </c>
      <c r="AW57" s="127">
        <f>'OST - Ostatní a vedlejší ...'!J34</f>
        <v>0</v>
      </c>
      <c r="AX57" s="127">
        <f>'OST - Ostatní a vedlejší ...'!J35</f>
        <v>0</v>
      </c>
      <c r="AY57" s="127">
        <f>'OST - Ostatní a vedlejší ...'!J36</f>
        <v>0</v>
      </c>
      <c r="AZ57" s="127">
        <f>'OST - Ostatní a vedlejší ...'!F33</f>
        <v>0</v>
      </c>
      <c r="BA57" s="127">
        <f>'OST - Ostatní a vedlejší ...'!F34</f>
        <v>0</v>
      </c>
      <c r="BB57" s="127">
        <f>'OST - Ostatní a vedlejší ...'!F35</f>
        <v>0</v>
      </c>
      <c r="BC57" s="127">
        <f>'OST - Ostatní a vedlejší ...'!F36</f>
        <v>0</v>
      </c>
      <c r="BD57" s="129">
        <f>'OST - Ostatní a vedlejší ...'!F37</f>
        <v>0</v>
      </c>
      <c r="BE57" s="7"/>
      <c r="BT57" s="125" t="s">
        <v>77</v>
      </c>
      <c r="BV57" s="125" t="s">
        <v>71</v>
      </c>
      <c r="BW57" s="125" t="s">
        <v>85</v>
      </c>
      <c r="BX57" s="125" t="s">
        <v>5</v>
      </c>
      <c r="CL57" s="125" t="s">
        <v>19</v>
      </c>
      <c r="CM57" s="125" t="s">
        <v>79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HJKXC01svjjQMcKwGddABOqdfefrd8prlqWGQbetr5jg155xQeLD/YbQ2YrKmAzwifZmwY+5u2pUKdCtQ2UO+Q==" hashValue="BDuvUz29uUddue0rp5kLafC9VWPPPtNGF/nr9ZyJ/qaxJNa+yJUV+W2yjGLpJGSk6Cx5Zzunr4uQ9nCawA9kB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06 - Příprava území p...'!C2" display="/"/>
    <hyperlink ref="A56" location="'SO 106 - Polní cesta HC6'!C2" display="/"/>
    <hyperlink ref="A57" location="'OST - Ostatní a vedle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Polní cesty Radovesnice II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3. 11. 2022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ROUND((SUM(BE82:BE127)),  2)</f>
        <v>0</v>
      </c>
      <c r="G33" s="40"/>
      <c r="H33" s="40"/>
      <c r="I33" s="150">
        <v>0.20999999999999999</v>
      </c>
      <c r="J33" s="149">
        <f>ROUND(((SUM(BE82:BE127))*I33),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ROUND((SUM(BF82:BF127)),  2)</f>
        <v>0</v>
      </c>
      <c r="G34" s="40"/>
      <c r="H34" s="40"/>
      <c r="I34" s="150">
        <v>0.12</v>
      </c>
      <c r="J34" s="149">
        <f>ROUND(((SUM(BF82:BF127))*I34),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ROUND((SUM(BG82:BG127)),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ROUND((SUM(BH82:BH127)),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ROUND((SUM(BI82:BI127)),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Polní cesty Radovesnice II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006 - Příprava území pro HC6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3. 11. 2022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J125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96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Polní cesty Radovesnice II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87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006 - Příprava území pro HC6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 xml:space="preserve"> </v>
      </c>
      <c r="G76" s="42"/>
      <c r="H76" s="42"/>
      <c r="I76" s="34" t="s">
        <v>23</v>
      </c>
      <c r="J76" s="74" t="str">
        <f>IF(J12="","",J12)</f>
        <v>3. 11. 2022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 xml:space="preserve"> </v>
      </c>
      <c r="G78" s="42"/>
      <c r="H78" s="42"/>
      <c r="I78" s="34" t="s">
        <v>30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28</v>
      </c>
      <c r="D79" s="42"/>
      <c r="E79" s="42"/>
      <c r="F79" s="29" t="str">
        <f>IF(E18="","",E18)</f>
        <v>Vyplň údaj</v>
      </c>
      <c r="G79" s="42"/>
      <c r="H79" s="42"/>
      <c r="I79" s="34" t="s">
        <v>32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97</v>
      </c>
      <c r="D81" s="182" t="s">
        <v>54</v>
      </c>
      <c r="E81" s="182" t="s">
        <v>50</v>
      </c>
      <c r="F81" s="182" t="s">
        <v>51</v>
      </c>
      <c r="G81" s="182" t="s">
        <v>98</v>
      </c>
      <c r="H81" s="182" t="s">
        <v>99</v>
      </c>
      <c r="I81" s="182" t="s">
        <v>100</v>
      </c>
      <c r="J81" s="182" t="s">
        <v>91</v>
      </c>
      <c r="K81" s="183" t="s">
        <v>101</v>
      </c>
      <c r="L81" s="184"/>
      <c r="M81" s="94" t="s">
        <v>19</v>
      </c>
      <c r="N81" s="95" t="s">
        <v>39</v>
      </c>
      <c r="O81" s="95" t="s">
        <v>102</v>
      </c>
      <c r="P81" s="95" t="s">
        <v>103</v>
      </c>
      <c r="Q81" s="95" t="s">
        <v>104</v>
      </c>
      <c r="R81" s="95" t="s">
        <v>105</v>
      </c>
      <c r="S81" s="95" t="s">
        <v>106</v>
      </c>
      <c r="T81" s="96" t="s">
        <v>107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108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68</v>
      </c>
      <c r="AU82" s="19" t="s">
        <v>92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68</v>
      </c>
      <c r="E83" s="193" t="s">
        <v>109</v>
      </c>
      <c r="F83" s="193" t="s">
        <v>110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P84+P125</f>
        <v>0</v>
      </c>
      <c r="Q83" s="198"/>
      <c r="R83" s="199">
        <f>R84+R125</f>
        <v>0</v>
      </c>
      <c r="S83" s="198"/>
      <c r="T83" s="200">
        <f>T84+T125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77</v>
      </c>
      <c r="AT83" s="202" t="s">
        <v>68</v>
      </c>
      <c r="AU83" s="202" t="s">
        <v>69</v>
      </c>
      <c r="AY83" s="201" t="s">
        <v>111</v>
      </c>
      <c r="BK83" s="203">
        <f>BK84+BK125</f>
        <v>0</v>
      </c>
    </row>
    <row r="84" s="12" customFormat="1" ht="22.8" customHeight="1">
      <c r="A84" s="12"/>
      <c r="B84" s="190"/>
      <c r="C84" s="191"/>
      <c r="D84" s="192" t="s">
        <v>68</v>
      </c>
      <c r="E84" s="204" t="s">
        <v>77</v>
      </c>
      <c r="F84" s="204" t="s">
        <v>112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SUM(P85:P124)</f>
        <v>0</v>
      </c>
      <c r="Q84" s="198"/>
      <c r="R84" s="199">
        <f>SUM(R85:R124)</f>
        <v>0</v>
      </c>
      <c r="S84" s="198"/>
      <c r="T84" s="200">
        <f>SUM(T85:T124)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77</v>
      </c>
      <c r="AT84" s="202" t="s">
        <v>68</v>
      </c>
      <c r="AU84" s="202" t="s">
        <v>77</v>
      </c>
      <c r="AY84" s="201" t="s">
        <v>111</v>
      </c>
      <c r="BK84" s="203">
        <f>SUM(BK85:BK124)</f>
        <v>0</v>
      </c>
    </row>
    <row r="85" s="2" customFormat="1" ht="21.75" customHeight="1">
      <c r="A85" s="40"/>
      <c r="B85" s="41"/>
      <c r="C85" s="206" t="s">
        <v>77</v>
      </c>
      <c r="D85" s="206" t="s">
        <v>113</v>
      </c>
      <c r="E85" s="207" t="s">
        <v>114</v>
      </c>
      <c r="F85" s="208" t="s">
        <v>115</v>
      </c>
      <c r="G85" s="209" t="s">
        <v>116</v>
      </c>
      <c r="H85" s="210">
        <v>1</v>
      </c>
      <c r="I85" s="211"/>
      <c r="J85" s="212">
        <f>ROUND(I85*H85,2)</f>
        <v>0</v>
      </c>
      <c r="K85" s="208" t="s">
        <v>117</v>
      </c>
      <c r="L85" s="46"/>
      <c r="M85" s="213" t="s">
        <v>19</v>
      </c>
      <c r="N85" s="214" t="s">
        <v>40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118</v>
      </c>
      <c r="AT85" s="217" t="s">
        <v>113</v>
      </c>
      <c r="AU85" s="217" t="s">
        <v>79</v>
      </c>
      <c r="AY85" s="19" t="s">
        <v>111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77</v>
      </c>
      <c r="BK85" s="218">
        <f>ROUND(I85*H85,2)</f>
        <v>0</v>
      </c>
      <c r="BL85" s="19" t="s">
        <v>118</v>
      </c>
      <c r="BM85" s="217" t="s">
        <v>119</v>
      </c>
    </row>
    <row r="86" s="2" customFormat="1">
      <c r="A86" s="40"/>
      <c r="B86" s="41"/>
      <c r="C86" s="42"/>
      <c r="D86" s="219" t="s">
        <v>120</v>
      </c>
      <c r="E86" s="42"/>
      <c r="F86" s="220" t="s">
        <v>121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120</v>
      </c>
      <c r="AU86" s="19" t="s">
        <v>79</v>
      </c>
    </row>
    <row r="87" s="13" customFormat="1">
      <c r="A87" s="13"/>
      <c r="B87" s="224"/>
      <c r="C87" s="225"/>
      <c r="D87" s="226" t="s">
        <v>122</v>
      </c>
      <c r="E87" s="227" t="s">
        <v>19</v>
      </c>
      <c r="F87" s="228" t="s">
        <v>77</v>
      </c>
      <c r="G87" s="225"/>
      <c r="H87" s="229">
        <v>1</v>
      </c>
      <c r="I87" s="230"/>
      <c r="J87" s="225"/>
      <c r="K87" s="225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122</v>
      </c>
      <c r="AU87" s="235" t="s">
        <v>79</v>
      </c>
      <c r="AV87" s="13" t="s">
        <v>79</v>
      </c>
      <c r="AW87" s="13" t="s">
        <v>31</v>
      </c>
      <c r="AX87" s="13" t="s">
        <v>77</v>
      </c>
      <c r="AY87" s="235" t="s">
        <v>111</v>
      </c>
    </row>
    <row r="88" s="2" customFormat="1" ht="16.5" customHeight="1">
      <c r="A88" s="40"/>
      <c r="B88" s="41"/>
      <c r="C88" s="206" t="s">
        <v>79</v>
      </c>
      <c r="D88" s="206" t="s">
        <v>113</v>
      </c>
      <c r="E88" s="207" t="s">
        <v>123</v>
      </c>
      <c r="F88" s="208" t="s">
        <v>124</v>
      </c>
      <c r="G88" s="209" t="s">
        <v>116</v>
      </c>
      <c r="H88" s="210">
        <v>1</v>
      </c>
      <c r="I88" s="211"/>
      <c r="J88" s="212">
        <f>ROUND(I88*H88,2)</f>
        <v>0</v>
      </c>
      <c r="K88" s="208" t="s">
        <v>117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118</v>
      </c>
      <c r="AT88" s="217" t="s">
        <v>113</v>
      </c>
      <c r="AU88" s="217" t="s">
        <v>79</v>
      </c>
      <c r="AY88" s="19" t="s">
        <v>111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118</v>
      </c>
      <c r="BM88" s="217" t="s">
        <v>125</v>
      </c>
    </row>
    <row r="89" s="2" customFormat="1">
      <c r="A89" s="40"/>
      <c r="B89" s="41"/>
      <c r="C89" s="42"/>
      <c r="D89" s="219" t="s">
        <v>120</v>
      </c>
      <c r="E89" s="42"/>
      <c r="F89" s="220" t="s">
        <v>126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120</v>
      </c>
      <c r="AU89" s="19" t="s">
        <v>79</v>
      </c>
    </row>
    <row r="90" s="2" customFormat="1" ht="16.5" customHeight="1">
      <c r="A90" s="40"/>
      <c r="B90" s="41"/>
      <c r="C90" s="206" t="s">
        <v>127</v>
      </c>
      <c r="D90" s="206" t="s">
        <v>113</v>
      </c>
      <c r="E90" s="207" t="s">
        <v>128</v>
      </c>
      <c r="F90" s="208" t="s">
        <v>129</v>
      </c>
      <c r="G90" s="209" t="s">
        <v>130</v>
      </c>
      <c r="H90" s="210">
        <v>1440.4000000000001</v>
      </c>
      <c r="I90" s="211"/>
      <c r="J90" s="212">
        <f>ROUND(I90*H90,2)</f>
        <v>0</v>
      </c>
      <c r="K90" s="208" t="s">
        <v>117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118</v>
      </c>
      <c r="AT90" s="217" t="s">
        <v>113</v>
      </c>
      <c r="AU90" s="217" t="s">
        <v>79</v>
      </c>
      <c r="AY90" s="19" t="s">
        <v>111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118</v>
      </c>
      <c r="BM90" s="217" t="s">
        <v>131</v>
      </c>
    </row>
    <row r="91" s="2" customFormat="1">
      <c r="A91" s="40"/>
      <c r="B91" s="41"/>
      <c r="C91" s="42"/>
      <c r="D91" s="219" t="s">
        <v>120</v>
      </c>
      <c r="E91" s="42"/>
      <c r="F91" s="220" t="s">
        <v>132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120</v>
      </c>
      <c r="AU91" s="19" t="s">
        <v>79</v>
      </c>
    </row>
    <row r="92" s="13" customFormat="1">
      <c r="A92" s="13"/>
      <c r="B92" s="224"/>
      <c r="C92" s="225"/>
      <c r="D92" s="226" t="s">
        <v>122</v>
      </c>
      <c r="E92" s="227" t="s">
        <v>19</v>
      </c>
      <c r="F92" s="228" t="s">
        <v>133</v>
      </c>
      <c r="G92" s="225"/>
      <c r="H92" s="229">
        <v>1440.4000000000001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122</v>
      </c>
      <c r="AU92" s="235" t="s">
        <v>79</v>
      </c>
      <c r="AV92" s="13" t="s">
        <v>79</v>
      </c>
      <c r="AW92" s="13" t="s">
        <v>31</v>
      </c>
      <c r="AX92" s="13" t="s">
        <v>77</v>
      </c>
      <c r="AY92" s="235" t="s">
        <v>111</v>
      </c>
    </row>
    <row r="93" s="2" customFormat="1" ht="24.15" customHeight="1">
      <c r="A93" s="40"/>
      <c r="B93" s="41"/>
      <c r="C93" s="206" t="s">
        <v>118</v>
      </c>
      <c r="D93" s="206" t="s">
        <v>113</v>
      </c>
      <c r="E93" s="207" t="s">
        <v>134</v>
      </c>
      <c r="F93" s="208" t="s">
        <v>135</v>
      </c>
      <c r="G93" s="209" t="s">
        <v>116</v>
      </c>
      <c r="H93" s="210">
        <v>1</v>
      </c>
      <c r="I93" s="211"/>
      <c r="J93" s="212">
        <f>ROUND(I93*H93,2)</f>
        <v>0</v>
      </c>
      <c r="K93" s="208" t="s">
        <v>117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118</v>
      </c>
      <c r="AT93" s="217" t="s">
        <v>113</v>
      </c>
      <c r="AU93" s="217" t="s">
        <v>79</v>
      </c>
      <c r="AY93" s="19" t="s">
        <v>111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118</v>
      </c>
      <c r="BM93" s="217" t="s">
        <v>136</v>
      </c>
    </row>
    <row r="94" s="2" customFormat="1">
      <c r="A94" s="40"/>
      <c r="B94" s="41"/>
      <c r="C94" s="42"/>
      <c r="D94" s="219" t="s">
        <v>120</v>
      </c>
      <c r="E94" s="42"/>
      <c r="F94" s="220" t="s">
        <v>137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120</v>
      </c>
      <c r="AU94" s="19" t="s">
        <v>79</v>
      </c>
    </row>
    <row r="95" s="2" customFormat="1" ht="24.15" customHeight="1">
      <c r="A95" s="40"/>
      <c r="B95" s="41"/>
      <c r="C95" s="206" t="s">
        <v>138</v>
      </c>
      <c r="D95" s="206" t="s">
        <v>113</v>
      </c>
      <c r="E95" s="207" t="s">
        <v>139</v>
      </c>
      <c r="F95" s="208" t="s">
        <v>140</v>
      </c>
      <c r="G95" s="209" t="s">
        <v>116</v>
      </c>
      <c r="H95" s="210">
        <v>1</v>
      </c>
      <c r="I95" s="211"/>
      <c r="J95" s="212">
        <f>ROUND(I95*H95,2)</f>
        <v>0</v>
      </c>
      <c r="K95" s="208" t="s">
        <v>117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118</v>
      </c>
      <c r="AT95" s="217" t="s">
        <v>113</v>
      </c>
      <c r="AU95" s="217" t="s">
        <v>79</v>
      </c>
      <c r="AY95" s="19" t="s">
        <v>111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118</v>
      </c>
      <c r="BM95" s="217" t="s">
        <v>141</v>
      </c>
    </row>
    <row r="96" s="2" customFormat="1">
      <c r="A96" s="40"/>
      <c r="B96" s="41"/>
      <c r="C96" s="42"/>
      <c r="D96" s="219" t="s">
        <v>120</v>
      </c>
      <c r="E96" s="42"/>
      <c r="F96" s="220" t="s">
        <v>142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120</v>
      </c>
      <c r="AU96" s="19" t="s">
        <v>79</v>
      </c>
    </row>
    <row r="97" s="2" customFormat="1" ht="24.15" customHeight="1">
      <c r="A97" s="40"/>
      <c r="B97" s="41"/>
      <c r="C97" s="206" t="s">
        <v>143</v>
      </c>
      <c r="D97" s="206" t="s">
        <v>113</v>
      </c>
      <c r="E97" s="207" t="s">
        <v>144</v>
      </c>
      <c r="F97" s="208" t="s">
        <v>145</v>
      </c>
      <c r="G97" s="209" t="s">
        <v>116</v>
      </c>
      <c r="H97" s="210">
        <v>1</v>
      </c>
      <c r="I97" s="211"/>
      <c r="J97" s="212">
        <f>ROUND(I97*H97,2)</f>
        <v>0</v>
      </c>
      <c r="K97" s="208" t="s">
        <v>117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118</v>
      </c>
      <c r="AT97" s="217" t="s">
        <v>113</v>
      </c>
      <c r="AU97" s="217" t="s">
        <v>79</v>
      </c>
      <c r="AY97" s="19" t="s">
        <v>111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118</v>
      </c>
      <c r="BM97" s="217" t="s">
        <v>146</v>
      </c>
    </row>
    <row r="98" s="2" customFormat="1">
      <c r="A98" s="40"/>
      <c r="B98" s="41"/>
      <c r="C98" s="42"/>
      <c r="D98" s="219" t="s">
        <v>120</v>
      </c>
      <c r="E98" s="42"/>
      <c r="F98" s="220" t="s">
        <v>147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120</v>
      </c>
      <c r="AU98" s="19" t="s">
        <v>79</v>
      </c>
    </row>
    <row r="99" s="2" customFormat="1" ht="37.8" customHeight="1">
      <c r="A99" s="40"/>
      <c r="B99" s="41"/>
      <c r="C99" s="206" t="s">
        <v>148</v>
      </c>
      <c r="D99" s="206" t="s">
        <v>113</v>
      </c>
      <c r="E99" s="207" t="s">
        <v>149</v>
      </c>
      <c r="F99" s="208" t="s">
        <v>150</v>
      </c>
      <c r="G99" s="209" t="s">
        <v>116</v>
      </c>
      <c r="H99" s="210">
        <v>9</v>
      </c>
      <c r="I99" s="211"/>
      <c r="J99" s="212">
        <f>ROUND(I99*H99,2)</f>
        <v>0</v>
      </c>
      <c r="K99" s="208" t="s">
        <v>117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118</v>
      </c>
      <c r="AT99" s="217" t="s">
        <v>113</v>
      </c>
      <c r="AU99" s="217" t="s">
        <v>79</v>
      </c>
      <c r="AY99" s="19" t="s">
        <v>111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118</v>
      </c>
      <c r="BM99" s="217" t="s">
        <v>151</v>
      </c>
    </row>
    <row r="100" s="2" customFormat="1">
      <c r="A100" s="40"/>
      <c r="B100" s="41"/>
      <c r="C100" s="42"/>
      <c r="D100" s="219" t="s">
        <v>120</v>
      </c>
      <c r="E100" s="42"/>
      <c r="F100" s="220" t="s">
        <v>152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120</v>
      </c>
      <c r="AU100" s="19" t="s">
        <v>79</v>
      </c>
    </row>
    <row r="101" s="13" customFormat="1">
      <c r="A101" s="13"/>
      <c r="B101" s="224"/>
      <c r="C101" s="225"/>
      <c r="D101" s="226" t="s">
        <v>122</v>
      </c>
      <c r="E101" s="227" t="s">
        <v>19</v>
      </c>
      <c r="F101" s="228" t="s">
        <v>153</v>
      </c>
      <c r="G101" s="225"/>
      <c r="H101" s="229">
        <v>9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122</v>
      </c>
      <c r="AU101" s="235" t="s">
        <v>79</v>
      </c>
      <c r="AV101" s="13" t="s">
        <v>79</v>
      </c>
      <c r="AW101" s="13" t="s">
        <v>31</v>
      </c>
      <c r="AX101" s="13" t="s">
        <v>77</v>
      </c>
      <c r="AY101" s="235" t="s">
        <v>111</v>
      </c>
    </row>
    <row r="102" s="2" customFormat="1" ht="33" customHeight="1">
      <c r="A102" s="40"/>
      <c r="B102" s="41"/>
      <c r="C102" s="206" t="s">
        <v>154</v>
      </c>
      <c r="D102" s="206" t="s">
        <v>113</v>
      </c>
      <c r="E102" s="207" t="s">
        <v>155</v>
      </c>
      <c r="F102" s="208" t="s">
        <v>156</v>
      </c>
      <c r="G102" s="209" t="s">
        <v>116</v>
      </c>
      <c r="H102" s="210">
        <v>9</v>
      </c>
      <c r="I102" s="211"/>
      <c r="J102" s="212">
        <f>ROUND(I102*H102,2)</f>
        <v>0</v>
      </c>
      <c r="K102" s="208" t="s">
        <v>117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118</v>
      </c>
      <c r="AT102" s="217" t="s">
        <v>113</v>
      </c>
      <c r="AU102" s="217" t="s">
        <v>79</v>
      </c>
      <c r="AY102" s="19" t="s">
        <v>111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118</v>
      </c>
      <c r="BM102" s="217" t="s">
        <v>157</v>
      </c>
    </row>
    <row r="103" s="2" customFormat="1">
      <c r="A103" s="40"/>
      <c r="B103" s="41"/>
      <c r="C103" s="42"/>
      <c r="D103" s="219" t="s">
        <v>120</v>
      </c>
      <c r="E103" s="42"/>
      <c r="F103" s="220" t="s">
        <v>158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120</v>
      </c>
      <c r="AU103" s="19" t="s">
        <v>79</v>
      </c>
    </row>
    <row r="104" s="13" customFormat="1">
      <c r="A104" s="13"/>
      <c r="B104" s="224"/>
      <c r="C104" s="225"/>
      <c r="D104" s="226" t="s">
        <v>122</v>
      </c>
      <c r="E104" s="227" t="s">
        <v>19</v>
      </c>
      <c r="F104" s="228" t="s">
        <v>153</v>
      </c>
      <c r="G104" s="225"/>
      <c r="H104" s="229">
        <v>9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122</v>
      </c>
      <c r="AU104" s="235" t="s">
        <v>79</v>
      </c>
      <c r="AV104" s="13" t="s">
        <v>79</v>
      </c>
      <c r="AW104" s="13" t="s">
        <v>31</v>
      </c>
      <c r="AX104" s="13" t="s">
        <v>77</v>
      </c>
      <c r="AY104" s="235" t="s">
        <v>111</v>
      </c>
    </row>
    <row r="105" s="2" customFormat="1" ht="33" customHeight="1">
      <c r="A105" s="40"/>
      <c r="B105" s="41"/>
      <c r="C105" s="206" t="s">
        <v>159</v>
      </c>
      <c r="D105" s="206" t="s">
        <v>113</v>
      </c>
      <c r="E105" s="207" t="s">
        <v>160</v>
      </c>
      <c r="F105" s="208" t="s">
        <v>161</v>
      </c>
      <c r="G105" s="209" t="s">
        <v>116</v>
      </c>
      <c r="H105" s="210">
        <v>9</v>
      </c>
      <c r="I105" s="211"/>
      <c r="J105" s="212">
        <f>ROUND(I105*H105,2)</f>
        <v>0</v>
      </c>
      <c r="K105" s="208" t="s">
        <v>117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118</v>
      </c>
      <c r="AT105" s="217" t="s">
        <v>113</v>
      </c>
      <c r="AU105" s="217" t="s">
        <v>79</v>
      </c>
      <c r="AY105" s="19" t="s">
        <v>111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118</v>
      </c>
      <c r="BM105" s="217" t="s">
        <v>162</v>
      </c>
    </row>
    <row r="106" s="2" customFormat="1">
      <c r="A106" s="40"/>
      <c r="B106" s="41"/>
      <c r="C106" s="42"/>
      <c r="D106" s="219" t="s">
        <v>120</v>
      </c>
      <c r="E106" s="42"/>
      <c r="F106" s="220" t="s">
        <v>163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120</v>
      </c>
      <c r="AU106" s="19" t="s">
        <v>79</v>
      </c>
    </row>
    <row r="107" s="13" customFormat="1">
      <c r="A107" s="13"/>
      <c r="B107" s="224"/>
      <c r="C107" s="225"/>
      <c r="D107" s="226" t="s">
        <v>122</v>
      </c>
      <c r="E107" s="227" t="s">
        <v>19</v>
      </c>
      <c r="F107" s="228" t="s">
        <v>153</v>
      </c>
      <c r="G107" s="225"/>
      <c r="H107" s="229">
        <v>9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122</v>
      </c>
      <c r="AU107" s="235" t="s">
        <v>79</v>
      </c>
      <c r="AV107" s="13" t="s">
        <v>79</v>
      </c>
      <c r="AW107" s="13" t="s">
        <v>31</v>
      </c>
      <c r="AX107" s="13" t="s">
        <v>77</v>
      </c>
      <c r="AY107" s="235" t="s">
        <v>111</v>
      </c>
    </row>
    <row r="108" s="2" customFormat="1" ht="37.8" customHeight="1">
      <c r="A108" s="40"/>
      <c r="B108" s="41"/>
      <c r="C108" s="206" t="s">
        <v>164</v>
      </c>
      <c r="D108" s="206" t="s">
        <v>113</v>
      </c>
      <c r="E108" s="207" t="s">
        <v>165</v>
      </c>
      <c r="F108" s="208" t="s">
        <v>166</v>
      </c>
      <c r="G108" s="209" t="s">
        <v>167</v>
      </c>
      <c r="H108" s="210">
        <v>74.805999999999997</v>
      </c>
      <c r="I108" s="211"/>
      <c r="J108" s="212">
        <f>ROUND(I108*H108,2)</f>
        <v>0</v>
      </c>
      <c r="K108" s="208" t="s">
        <v>117</v>
      </c>
      <c r="L108" s="46"/>
      <c r="M108" s="213" t="s">
        <v>19</v>
      </c>
      <c r="N108" s="214" t="s">
        <v>40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118</v>
      </c>
      <c r="AT108" s="217" t="s">
        <v>113</v>
      </c>
      <c r="AU108" s="217" t="s">
        <v>79</v>
      </c>
      <c r="AY108" s="19" t="s">
        <v>111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77</v>
      </c>
      <c r="BK108" s="218">
        <f>ROUND(I108*H108,2)</f>
        <v>0</v>
      </c>
      <c r="BL108" s="19" t="s">
        <v>118</v>
      </c>
      <c r="BM108" s="217" t="s">
        <v>168</v>
      </c>
    </row>
    <row r="109" s="2" customFormat="1">
      <c r="A109" s="40"/>
      <c r="B109" s="41"/>
      <c r="C109" s="42"/>
      <c r="D109" s="219" t="s">
        <v>120</v>
      </c>
      <c r="E109" s="42"/>
      <c r="F109" s="220" t="s">
        <v>169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120</v>
      </c>
      <c r="AU109" s="19" t="s">
        <v>79</v>
      </c>
    </row>
    <row r="110" s="13" customFormat="1">
      <c r="A110" s="13"/>
      <c r="B110" s="224"/>
      <c r="C110" s="225"/>
      <c r="D110" s="226" t="s">
        <v>122</v>
      </c>
      <c r="E110" s="227" t="s">
        <v>19</v>
      </c>
      <c r="F110" s="228" t="s">
        <v>170</v>
      </c>
      <c r="G110" s="225"/>
      <c r="H110" s="229">
        <v>74.805999999999997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122</v>
      </c>
      <c r="AU110" s="235" t="s">
        <v>79</v>
      </c>
      <c r="AV110" s="13" t="s">
        <v>79</v>
      </c>
      <c r="AW110" s="13" t="s">
        <v>31</v>
      </c>
      <c r="AX110" s="13" t="s">
        <v>77</v>
      </c>
      <c r="AY110" s="235" t="s">
        <v>111</v>
      </c>
    </row>
    <row r="111" s="2" customFormat="1" ht="37.8" customHeight="1">
      <c r="A111" s="40"/>
      <c r="B111" s="41"/>
      <c r="C111" s="206" t="s">
        <v>171</v>
      </c>
      <c r="D111" s="206" t="s">
        <v>113</v>
      </c>
      <c r="E111" s="207" t="s">
        <v>172</v>
      </c>
      <c r="F111" s="208" t="s">
        <v>173</v>
      </c>
      <c r="G111" s="209" t="s">
        <v>167</v>
      </c>
      <c r="H111" s="210">
        <v>69.233999999999995</v>
      </c>
      <c r="I111" s="211"/>
      <c r="J111" s="212">
        <f>ROUND(I111*H111,2)</f>
        <v>0</v>
      </c>
      <c r="K111" s="208" t="s">
        <v>117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118</v>
      </c>
      <c r="AT111" s="217" t="s">
        <v>113</v>
      </c>
      <c r="AU111" s="217" t="s">
        <v>79</v>
      </c>
      <c r="AY111" s="19" t="s">
        <v>111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118</v>
      </c>
      <c r="BM111" s="217" t="s">
        <v>174</v>
      </c>
    </row>
    <row r="112" s="2" customFormat="1">
      <c r="A112" s="40"/>
      <c r="B112" s="41"/>
      <c r="C112" s="42"/>
      <c r="D112" s="219" t="s">
        <v>120</v>
      </c>
      <c r="E112" s="42"/>
      <c r="F112" s="220" t="s">
        <v>175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120</v>
      </c>
      <c r="AU112" s="19" t="s">
        <v>79</v>
      </c>
    </row>
    <row r="113" s="14" customFormat="1">
      <c r="A113" s="14"/>
      <c r="B113" s="236"/>
      <c r="C113" s="237"/>
      <c r="D113" s="226" t="s">
        <v>122</v>
      </c>
      <c r="E113" s="238" t="s">
        <v>19</v>
      </c>
      <c r="F113" s="239" t="s">
        <v>176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122</v>
      </c>
      <c r="AU113" s="245" t="s">
        <v>79</v>
      </c>
      <c r="AV113" s="14" t="s">
        <v>77</v>
      </c>
      <c r="AW113" s="14" t="s">
        <v>31</v>
      </c>
      <c r="AX113" s="14" t="s">
        <v>69</v>
      </c>
      <c r="AY113" s="245" t="s">
        <v>111</v>
      </c>
    </row>
    <row r="114" s="13" customFormat="1">
      <c r="A114" s="13"/>
      <c r="B114" s="224"/>
      <c r="C114" s="225"/>
      <c r="D114" s="226" t="s">
        <v>122</v>
      </c>
      <c r="E114" s="227" t="s">
        <v>19</v>
      </c>
      <c r="F114" s="228" t="s">
        <v>177</v>
      </c>
      <c r="G114" s="225"/>
      <c r="H114" s="229">
        <v>69.233999999999995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122</v>
      </c>
      <c r="AU114" s="235" t="s">
        <v>79</v>
      </c>
      <c r="AV114" s="13" t="s">
        <v>79</v>
      </c>
      <c r="AW114" s="13" t="s">
        <v>31</v>
      </c>
      <c r="AX114" s="13" t="s">
        <v>77</v>
      </c>
      <c r="AY114" s="235" t="s">
        <v>111</v>
      </c>
    </row>
    <row r="115" s="2" customFormat="1" ht="24.15" customHeight="1">
      <c r="A115" s="40"/>
      <c r="B115" s="41"/>
      <c r="C115" s="206" t="s">
        <v>8</v>
      </c>
      <c r="D115" s="206" t="s">
        <v>113</v>
      </c>
      <c r="E115" s="207" t="s">
        <v>178</v>
      </c>
      <c r="F115" s="208" t="s">
        <v>179</v>
      </c>
      <c r="G115" s="209" t="s">
        <v>167</v>
      </c>
      <c r="H115" s="210">
        <v>74.805999999999997</v>
      </c>
      <c r="I115" s="211"/>
      <c r="J115" s="212">
        <f>ROUND(I115*H115,2)</f>
        <v>0</v>
      </c>
      <c r="K115" s="208" t="s">
        <v>117</v>
      </c>
      <c r="L115" s="46"/>
      <c r="M115" s="213" t="s">
        <v>19</v>
      </c>
      <c r="N115" s="214" t="s">
        <v>40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118</v>
      </c>
      <c r="AT115" s="217" t="s">
        <v>113</v>
      </c>
      <c r="AU115" s="217" t="s">
        <v>79</v>
      </c>
      <c r="AY115" s="19" t="s">
        <v>111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118</v>
      </c>
      <c r="BM115" s="217" t="s">
        <v>180</v>
      </c>
    </row>
    <row r="116" s="2" customFormat="1">
      <c r="A116" s="40"/>
      <c r="B116" s="41"/>
      <c r="C116" s="42"/>
      <c r="D116" s="219" t="s">
        <v>120</v>
      </c>
      <c r="E116" s="42"/>
      <c r="F116" s="220" t="s">
        <v>181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120</v>
      </c>
      <c r="AU116" s="19" t="s">
        <v>79</v>
      </c>
    </row>
    <row r="117" s="14" customFormat="1">
      <c r="A117" s="14"/>
      <c r="B117" s="236"/>
      <c r="C117" s="237"/>
      <c r="D117" s="226" t="s">
        <v>122</v>
      </c>
      <c r="E117" s="238" t="s">
        <v>19</v>
      </c>
      <c r="F117" s="239" t="s">
        <v>182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122</v>
      </c>
      <c r="AU117" s="245" t="s">
        <v>79</v>
      </c>
      <c r="AV117" s="14" t="s">
        <v>77</v>
      </c>
      <c r="AW117" s="14" t="s">
        <v>31</v>
      </c>
      <c r="AX117" s="14" t="s">
        <v>69</v>
      </c>
      <c r="AY117" s="245" t="s">
        <v>111</v>
      </c>
    </row>
    <row r="118" s="14" customFormat="1">
      <c r="A118" s="14"/>
      <c r="B118" s="236"/>
      <c r="C118" s="237"/>
      <c r="D118" s="226" t="s">
        <v>122</v>
      </c>
      <c r="E118" s="238" t="s">
        <v>19</v>
      </c>
      <c r="F118" s="239" t="s">
        <v>183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122</v>
      </c>
      <c r="AU118" s="245" t="s">
        <v>79</v>
      </c>
      <c r="AV118" s="14" t="s">
        <v>77</v>
      </c>
      <c r="AW118" s="14" t="s">
        <v>31</v>
      </c>
      <c r="AX118" s="14" t="s">
        <v>69</v>
      </c>
      <c r="AY118" s="245" t="s">
        <v>111</v>
      </c>
    </row>
    <row r="119" s="13" customFormat="1">
      <c r="A119" s="13"/>
      <c r="B119" s="224"/>
      <c r="C119" s="225"/>
      <c r="D119" s="226" t="s">
        <v>122</v>
      </c>
      <c r="E119" s="227" t="s">
        <v>19</v>
      </c>
      <c r="F119" s="228" t="s">
        <v>184</v>
      </c>
      <c r="G119" s="225"/>
      <c r="H119" s="229">
        <v>74.805999999999997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122</v>
      </c>
      <c r="AU119" s="235" t="s">
        <v>79</v>
      </c>
      <c r="AV119" s="13" t="s">
        <v>79</v>
      </c>
      <c r="AW119" s="13" t="s">
        <v>31</v>
      </c>
      <c r="AX119" s="13" t="s">
        <v>77</v>
      </c>
      <c r="AY119" s="235" t="s">
        <v>111</v>
      </c>
    </row>
    <row r="120" s="2" customFormat="1" ht="24.15" customHeight="1">
      <c r="A120" s="40"/>
      <c r="B120" s="41"/>
      <c r="C120" s="206" t="s">
        <v>185</v>
      </c>
      <c r="D120" s="206" t="s">
        <v>113</v>
      </c>
      <c r="E120" s="207" t="s">
        <v>186</v>
      </c>
      <c r="F120" s="208" t="s">
        <v>187</v>
      </c>
      <c r="G120" s="209" t="s">
        <v>130</v>
      </c>
      <c r="H120" s="210">
        <v>346.17000000000002</v>
      </c>
      <c r="I120" s="211"/>
      <c r="J120" s="212">
        <f>ROUND(I120*H120,2)</f>
        <v>0</v>
      </c>
      <c r="K120" s="208" t="s">
        <v>117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118</v>
      </c>
      <c r="AT120" s="217" t="s">
        <v>113</v>
      </c>
      <c r="AU120" s="217" t="s">
        <v>79</v>
      </c>
      <c r="AY120" s="19" t="s">
        <v>111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118</v>
      </c>
      <c r="BM120" s="217" t="s">
        <v>188</v>
      </c>
    </row>
    <row r="121" s="2" customFormat="1">
      <c r="A121" s="40"/>
      <c r="B121" s="41"/>
      <c r="C121" s="42"/>
      <c r="D121" s="219" t="s">
        <v>120</v>
      </c>
      <c r="E121" s="42"/>
      <c r="F121" s="220" t="s">
        <v>189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120</v>
      </c>
      <c r="AU121" s="19" t="s">
        <v>79</v>
      </c>
    </row>
    <row r="122" s="14" customFormat="1">
      <c r="A122" s="14"/>
      <c r="B122" s="236"/>
      <c r="C122" s="237"/>
      <c r="D122" s="226" t="s">
        <v>122</v>
      </c>
      <c r="E122" s="238" t="s">
        <v>19</v>
      </c>
      <c r="F122" s="239" t="s">
        <v>190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122</v>
      </c>
      <c r="AU122" s="245" t="s">
        <v>79</v>
      </c>
      <c r="AV122" s="14" t="s">
        <v>77</v>
      </c>
      <c r="AW122" s="14" t="s">
        <v>31</v>
      </c>
      <c r="AX122" s="14" t="s">
        <v>69</v>
      </c>
      <c r="AY122" s="245" t="s">
        <v>111</v>
      </c>
    </row>
    <row r="123" s="13" customFormat="1">
      <c r="A123" s="13"/>
      <c r="B123" s="224"/>
      <c r="C123" s="225"/>
      <c r="D123" s="226" t="s">
        <v>122</v>
      </c>
      <c r="E123" s="227" t="s">
        <v>19</v>
      </c>
      <c r="F123" s="228" t="s">
        <v>191</v>
      </c>
      <c r="G123" s="225"/>
      <c r="H123" s="229">
        <v>346.17000000000002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122</v>
      </c>
      <c r="AU123" s="235" t="s">
        <v>79</v>
      </c>
      <c r="AV123" s="13" t="s">
        <v>79</v>
      </c>
      <c r="AW123" s="13" t="s">
        <v>31</v>
      </c>
      <c r="AX123" s="13" t="s">
        <v>69</v>
      </c>
      <c r="AY123" s="235" t="s">
        <v>111</v>
      </c>
    </row>
    <row r="124" s="15" customFormat="1">
      <c r="A124" s="15"/>
      <c r="B124" s="246"/>
      <c r="C124" s="247"/>
      <c r="D124" s="226" t="s">
        <v>122</v>
      </c>
      <c r="E124" s="248" t="s">
        <v>19</v>
      </c>
      <c r="F124" s="249" t="s">
        <v>192</v>
      </c>
      <c r="G124" s="247"/>
      <c r="H124" s="250">
        <v>346.17000000000002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122</v>
      </c>
      <c r="AU124" s="256" t="s">
        <v>79</v>
      </c>
      <c r="AV124" s="15" t="s">
        <v>118</v>
      </c>
      <c r="AW124" s="15" t="s">
        <v>31</v>
      </c>
      <c r="AX124" s="15" t="s">
        <v>77</v>
      </c>
      <c r="AY124" s="256" t="s">
        <v>111</v>
      </c>
    </row>
    <row r="125" s="12" customFormat="1" ht="22.8" customHeight="1">
      <c r="A125" s="12"/>
      <c r="B125" s="190"/>
      <c r="C125" s="191"/>
      <c r="D125" s="192" t="s">
        <v>68</v>
      </c>
      <c r="E125" s="204" t="s">
        <v>193</v>
      </c>
      <c r="F125" s="204" t="s">
        <v>194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SUM(P126:P127)</f>
        <v>0</v>
      </c>
      <c r="Q125" s="198"/>
      <c r="R125" s="199">
        <f>SUM(R126:R127)</f>
        <v>0</v>
      </c>
      <c r="S125" s="198"/>
      <c r="T125" s="20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77</v>
      </c>
      <c r="AT125" s="202" t="s">
        <v>68</v>
      </c>
      <c r="AU125" s="202" t="s">
        <v>77</v>
      </c>
      <c r="AY125" s="201" t="s">
        <v>111</v>
      </c>
      <c r="BK125" s="203">
        <f>SUM(BK126:BK127)</f>
        <v>0</v>
      </c>
    </row>
    <row r="126" s="2" customFormat="1" ht="24.15" customHeight="1">
      <c r="A126" s="40"/>
      <c r="B126" s="41"/>
      <c r="C126" s="206" t="s">
        <v>195</v>
      </c>
      <c r="D126" s="206" t="s">
        <v>113</v>
      </c>
      <c r="E126" s="207" t="s">
        <v>196</v>
      </c>
      <c r="F126" s="208" t="s">
        <v>197</v>
      </c>
      <c r="G126" s="209" t="s">
        <v>198</v>
      </c>
      <c r="H126" s="210">
        <v>0</v>
      </c>
      <c r="I126" s="211"/>
      <c r="J126" s="212">
        <f>ROUND(I126*H126,2)</f>
        <v>0</v>
      </c>
      <c r="K126" s="208" t="s">
        <v>117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118</v>
      </c>
      <c r="AT126" s="217" t="s">
        <v>113</v>
      </c>
      <c r="AU126" s="217" t="s">
        <v>79</v>
      </c>
      <c r="AY126" s="19" t="s">
        <v>111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118</v>
      </c>
      <c r="BM126" s="217" t="s">
        <v>199</v>
      </c>
    </row>
    <row r="127" s="2" customFormat="1">
      <c r="A127" s="40"/>
      <c r="B127" s="41"/>
      <c r="C127" s="42"/>
      <c r="D127" s="219" t="s">
        <v>120</v>
      </c>
      <c r="E127" s="42"/>
      <c r="F127" s="220" t="s">
        <v>200</v>
      </c>
      <c r="G127" s="42"/>
      <c r="H127" s="42"/>
      <c r="I127" s="221"/>
      <c r="J127" s="42"/>
      <c r="K127" s="42"/>
      <c r="L127" s="46"/>
      <c r="M127" s="257"/>
      <c r="N127" s="258"/>
      <c r="O127" s="259"/>
      <c r="P127" s="259"/>
      <c r="Q127" s="259"/>
      <c r="R127" s="259"/>
      <c r="S127" s="259"/>
      <c r="T127" s="26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120</v>
      </c>
      <c r="AU127" s="19" t="s">
        <v>79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geP8kO4aoucmfPaW6hMPf4NX5XwYEMf0DB6XD+9zFFwWfMNdHTbe0sU2b1uWl4lJHkvThdYVPeKmSEvcM1io/w==" hashValue="uDPGIHJVE8lOtbbRogKvz8nTgEG2Z9JlfBil2D5NAau1uG2kEsXKJ4qjGWW3ioj/NEmFL8DQu/ZDn3rM9GrnHw==" algorithmName="SHA-512" password="CC35"/>
  <autoFilter ref="C81:K12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112101102"/>
    <hyperlink ref="F89" r:id="rId2" display="https://podminky.urs.cz/item/CS_URS_2022_02/112251102"/>
    <hyperlink ref="F91" r:id="rId3" display="https://podminky.urs.cz/item/CS_URS_2022_02/121151113"/>
    <hyperlink ref="F94" r:id="rId4" display="https://podminky.urs.cz/item/CS_URS_2022_02/162201402"/>
    <hyperlink ref="F96" r:id="rId5" display="https://podminky.urs.cz/item/CS_URS_2022_02/162201412"/>
    <hyperlink ref="F98" r:id="rId6" display="https://podminky.urs.cz/item/CS_URS_2022_02/162201422"/>
    <hyperlink ref="F100" r:id="rId7" display="https://podminky.urs.cz/item/CS_URS_2022_02/162301932"/>
    <hyperlink ref="F103" r:id="rId8" display="https://podminky.urs.cz/item/CS_URS_2022_02/162301952"/>
    <hyperlink ref="F106" r:id="rId9" display="https://podminky.urs.cz/item/CS_URS_2022_02/162301972"/>
    <hyperlink ref="F109" r:id="rId10" display="https://podminky.urs.cz/item/CS_URS_2022_02/162351103"/>
    <hyperlink ref="F112" r:id="rId11" display="https://podminky.urs.cz/item/CS_URS_2022_02/162451106"/>
    <hyperlink ref="F116" r:id="rId12" display="https://podminky.urs.cz/item/CS_URS_2022_02/171251201"/>
    <hyperlink ref="F121" r:id="rId13" display="https://podminky.urs.cz/item/CS_URS_2022_02/181351003"/>
    <hyperlink ref="F127" r:id="rId14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Polní cesty Radovesnice II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3. 11. 2022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ROUND((SUM(BE87:BE343)),  2)</f>
        <v>0</v>
      </c>
      <c r="G33" s="40"/>
      <c r="H33" s="40"/>
      <c r="I33" s="150">
        <v>0.20999999999999999</v>
      </c>
      <c r="J33" s="149">
        <f>ROUND(((SUM(BE87:BE343))*I33),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ROUND((SUM(BF87:BF343)),  2)</f>
        <v>0</v>
      </c>
      <c r="G34" s="40"/>
      <c r="H34" s="40"/>
      <c r="I34" s="150">
        <v>0.12</v>
      </c>
      <c r="J34" s="149">
        <f>ROUND(((SUM(BF87:BF343))*I34),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ROUND((SUM(BG87:BG343)),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ROUND((SUM(BH87:BH343)),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ROUND((SUM(BI87:BI343)),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Polní cesty Radovesnice II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106 - Polní cesta HC6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3. 11. 2022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202</v>
      </c>
      <c r="E62" s="176"/>
      <c r="F62" s="176"/>
      <c r="G62" s="176"/>
      <c r="H62" s="176"/>
      <c r="I62" s="176"/>
      <c r="J62" s="177">
        <f>J211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203</v>
      </c>
      <c r="E63" s="176"/>
      <c r="F63" s="176"/>
      <c r="G63" s="176"/>
      <c r="H63" s="176"/>
      <c r="I63" s="176"/>
      <c r="J63" s="177">
        <f>J232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204</v>
      </c>
      <c r="E64" s="176"/>
      <c r="F64" s="176"/>
      <c r="G64" s="176"/>
      <c r="H64" s="176"/>
      <c r="I64" s="176"/>
      <c r="J64" s="177">
        <f>J237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205</v>
      </c>
      <c r="E65" s="176"/>
      <c r="F65" s="176"/>
      <c r="G65" s="176"/>
      <c r="H65" s="176"/>
      <c r="I65" s="176"/>
      <c r="J65" s="177">
        <f>J281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206</v>
      </c>
      <c r="E66" s="176"/>
      <c r="F66" s="176"/>
      <c r="G66" s="176"/>
      <c r="H66" s="176"/>
      <c r="I66" s="176"/>
      <c r="J66" s="177">
        <f>J322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95</v>
      </c>
      <c r="E67" s="176"/>
      <c r="F67" s="176"/>
      <c r="G67" s="176"/>
      <c r="H67" s="176"/>
      <c r="I67" s="176"/>
      <c r="J67" s="177">
        <f>J341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96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Polní cesty Radovesnice II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87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106 - Polní cesta HC6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3. 11. 2022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30</v>
      </c>
      <c r="J83" s="38" t="str">
        <f>E21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28</v>
      </c>
      <c r="D84" s="42"/>
      <c r="E84" s="42"/>
      <c r="F84" s="29" t="str">
        <f>IF(E18="","",E18)</f>
        <v>Vyplň údaj</v>
      </c>
      <c r="G84" s="42"/>
      <c r="H84" s="42"/>
      <c r="I84" s="34" t="s">
        <v>32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97</v>
      </c>
      <c r="D86" s="182" t="s">
        <v>54</v>
      </c>
      <c r="E86" s="182" t="s">
        <v>50</v>
      </c>
      <c r="F86" s="182" t="s">
        <v>51</v>
      </c>
      <c r="G86" s="182" t="s">
        <v>98</v>
      </c>
      <c r="H86" s="182" t="s">
        <v>99</v>
      </c>
      <c r="I86" s="182" t="s">
        <v>100</v>
      </c>
      <c r="J86" s="182" t="s">
        <v>91</v>
      </c>
      <c r="K86" s="183" t="s">
        <v>101</v>
      </c>
      <c r="L86" s="184"/>
      <c r="M86" s="94" t="s">
        <v>19</v>
      </c>
      <c r="N86" s="95" t="s">
        <v>39</v>
      </c>
      <c r="O86" s="95" t="s">
        <v>102</v>
      </c>
      <c r="P86" s="95" t="s">
        <v>103</v>
      </c>
      <c r="Q86" s="95" t="s">
        <v>104</v>
      </c>
      <c r="R86" s="95" t="s">
        <v>105</v>
      </c>
      <c r="S86" s="95" t="s">
        <v>106</v>
      </c>
      <c r="T86" s="96" t="s">
        <v>107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108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178.16451828823998</v>
      </c>
      <c r="S87" s="98"/>
      <c r="T87" s="188">
        <f>T88</f>
        <v>832.46799999999996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68</v>
      </c>
      <c r="AU87" s="19" t="s">
        <v>92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68</v>
      </c>
      <c r="E88" s="193" t="s">
        <v>109</v>
      </c>
      <c r="F88" s="193" t="s">
        <v>110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P89+P211+P232+P237+P281+P322+P341</f>
        <v>0</v>
      </c>
      <c r="Q88" s="198"/>
      <c r="R88" s="199">
        <f>R89+R211+R232+R237+R281+R322+R341</f>
        <v>178.16451828823998</v>
      </c>
      <c r="S88" s="198"/>
      <c r="T88" s="200">
        <f>T89+T211+T232+T237+T281+T322+T341</f>
        <v>832.46799999999996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77</v>
      </c>
      <c r="AT88" s="202" t="s">
        <v>68</v>
      </c>
      <c r="AU88" s="202" t="s">
        <v>69</v>
      </c>
      <c r="AY88" s="201" t="s">
        <v>111</v>
      </c>
      <c r="BK88" s="203">
        <f>BK89+BK211+BK232+BK237+BK281+BK322+BK341</f>
        <v>0</v>
      </c>
    </row>
    <row r="89" s="12" customFormat="1" ht="22.8" customHeight="1">
      <c r="A89" s="12"/>
      <c r="B89" s="190"/>
      <c r="C89" s="191"/>
      <c r="D89" s="192" t="s">
        <v>68</v>
      </c>
      <c r="E89" s="204" t="s">
        <v>77</v>
      </c>
      <c r="F89" s="204" t="s">
        <v>112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SUM(P90:P210)</f>
        <v>0</v>
      </c>
      <c r="Q89" s="198"/>
      <c r="R89" s="199">
        <f>SUM(R90:R210)</f>
        <v>2.3949609999999999</v>
      </c>
      <c r="S89" s="198"/>
      <c r="T89" s="200">
        <f>SUM(T90:T210)</f>
        <v>826.87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77</v>
      </c>
      <c r="AT89" s="202" t="s">
        <v>68</v>
      </c>
      <c r="AU89" s="202" t="s">
        <v>77</v>
      </c>
      <c r="AY89" s="201" t="s">
        <v>111</v>
      </c>
      <c r="BK89" s="203">
        <f>SUM(BK90:BK210)</f>
        <v>0</v>
      </c>
    </row>
    <row r="90" s="2" customFormat="1" ht="37.8" customHeight="1">
      <c r="A90" s="40"/>
      <c r="B90" s="41"/>
      <c r="C90" s="206" t="s">
        <v>77</v>
      </c>
      <c r="D90" s="206" t="s">
        <v>113</v>
      </c>
      <c r="E90" s="207" t="s">
        <v>207</v>
      </c>
      <c r="F90" s="208" t="s">
        <v>208</v>
      </c>
      <c r="G90" s="209" t="s">
        <v>130</v>
      </c>
      <c r="H90" s="210">
        <v>1653.74</v>
      </c>
      <c r="I90" s="211"/>
      <c r="J90" s="212">
        <f>ROUND(I90*H90,2)</f>
        <v>0</v>
      </c>
      <c r="K90" s="208" t="s">
        <v>117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0.5</v>
      </c>
      <c r="T90" s="216">
        <f>S90*H90</f>
        <v>826.87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118</v>
      </c>
      <c r="AT90" s="217" t="s">
        <v>113</v>
      </c>
      <c r="AU90" s="217" t="s">
        <v>79</v>
      </c>
      <c r="AY90" s="19" t="s">
        <v>111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118</v>
      </c>
      <c r="BM90" s="217" t="s">
        <v>209</v>
      </c>
    </row>
    <row r="91" s="2" customFormat="1">
      <c r="A91" s="40"/>
      <c r="B91" s="41"/>
      <c r="C91" s="42"/>
      <c r="D91" s="219" t="s">
        <v>120</v>
      </c>
      <c r="E91" s="42"/>
      <c r="F91" s="220" t="s">
        <v>210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120</v>
      </c>
      <c r="AU91" s="19" t="s">
        <v>79</v>
      </c>
    </row>
    <row r="92" s="13" customFormat="1">
      <c r="A92" s="13"/>
      <c r="B92" s="224"/>
      <c r="C92" s="225"/>
      <c r="D92" s="226" t="s">
        <v>122</v>
      </c>
      <c r="E92" s="227" t="s">
        <v>19</v>
      </c>
      <c r="F92" s="228" t="s">
        <v>211</v>
      </c>
      <c r="G92" s="225"/>
      <c r="H92" s="229">
        <v>1653.74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122</v>
      </c>
      <c r="AU92" s="235" t="s">
        <v>79</v>
      </c>
      <c r="AV92" s="13" t="s">
        <v>79</v>
      </c>
      <c r="AW92" s="13" t="s">
        <v>31</v>
      </c>
      <c r="AX92" s="13" t="s">
        <v>77</v>
      </c>
      <c r="AY92" s="235" t="s">
        <v>111</v>
      </c>
    </row>
    <row r="93" s="2" customFormat="1" ht="24.15" customHeight="1">
      <c r="A93" s="40"/>
      <c r="B93" s="41"/>
      <c r="C93" s="206" t="s">
        <v>79</v>
      </c>
      <c r="D93" s="206" t="s">
        <v>113</v>
      </c>
      <c r="E93" s="207" t="s">
        <v>212</v>
      </c>
      <c r="F93" s="208" t="s">
        <v>213</v>
      </c>
      <c r="G93" s="209" t="s">
        <v>167</v>
      </c>
      <c r="H93" s="210">
        <v>519.13999999999999</v>
      </c>
      <c r="I93" s="211"/>
      <c r="J93" s="212">
        <f>ROUND(I93*H93,2)</f>
        <v>0</v>
      </c>
      <c r="K93" s="208" t="s">
        <v>117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118</v>
      </c>
      <c r="AT93" s="217" t="s">
        <v>113</v>
      </c>
      <c r="AU93" s="217" t="s">
        <v>79</v>
      </c>
      <c r="AY93" s="19" t="s">
        <v>111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118</v>
      </c>
      <c r="BM93" s="217" t="s">
        <v>214</v>
      </c>
    </row>
    <row r="94" s="2" customFormat="1">
      <c r="A94" s="40"/>
      <c r="B94" s="41"/>
      <c r="C94" s="42"/>
      <c r="D94" s="219" t="s">
        <v>120</v>
      </c>
      <c r="E94" s="42"/>
      <c r="F94" s="220" t="s">
        <v>215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120</v>
      </c>
      <c r="AU94" s="19" t="s">
        <v>79</v>
      </c>
    </row>
    <row r="95" s="13" customFormat="1">
      <c r="A95" s="13"/>
      <c r="B95" s="224"/>
      <c r="C95" s="225"/>
      <c r="D95" s="226" t="s">
        <v>122</v>
      </c>
      <c r="E95" s="227" t="s">
        <v>19</v>
      </c>
      <c r="F95" s="228" t="s">
        <v>216</v>
      </c>
      <c r="G95" s="225"/>
      <c r="H95" s="229">
        <v>519.13999999999999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122</v>
      </c>
      <c r="AU95" s="235" t="s">
        <v>79</v>
      </c>
      <c r="AV95" s="13" t="s">
        <v>79</v>
      </c>
      <c r="AW95" s="13" t="s">
        <v>31</v>
      </c>
      <c r="AX95" s="13" t="s">
        <v>77</v>
      </c>
      <c r="AY95" s="235" t="s">
        <v>111</v>
      </c>
    </row>
    <row r="96" s="2" customFormat="1" ht="24.15" customHeight="1">
      <c r="A96" s="40"/>
      <c r="B96" s="41"/>
      <c r="C96" s="206" t="s">
        <v>127</v>
      </c>
      <c r="D96" s="206" t="s">
        <v>113</v>
      </c>
      <c r="E96" s="207" t="s">
        <v>217</v>
      </c>
      <c r="F96" s="208" t="s">
        <v>218</v>
      </c>
      <c r="G96" s="209" t="s">
        <v>167</v>
      </c>
      <c r="H96" s="210">
        <v>31.536000000000001</v>
      </c>
      <c r="I96" s="211"/>
      <c r="J96" s="212">
        <f>ROUND(I96*H96,2)</f>
        <v>0</v>
      </c>
      <c r="K96" s="208" t="s">
        <v>117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118</v>
      </c>
      <c r="AT96" s="217" t="s">
        <v>113</v>
      </c>
      <c r="AU96" s="217" t="s">
        <v>79</v>
      </c>
      <c r="AY96" s="19" t="s">
        <v>111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118</v>
      </c>
      <c r="BM96" s="217" t="s">
        <v>219</v>
      </c>
    </row>
    <row r="97" s="2" customFormat="1">
      <c r="A97" s="40"/>
      <c r="B97" s="41"/>
      <c r="C97" s="42"/>
      <c r="D97" s="219" t="s">
        <v>120</v>
      </c>
      <c r="E97" s="42"/>
      <c r="F97" s="220" t="s">
        <v>220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120</v>
      </c>
      <c r="AU97" s="19" t="s">
        <v>79</v>
      </c>
    </row>
    <row r="98" s="14" customFormat="1">
      <c r="A98" s="14"/>
      <c r="B98" s="236"/>
      <c r="C98" s="237"/>
      <c r="D98" s="226" t="s">
        <v>122</v>
      </c>
      <c r="E98" s="238" t="s">
        <v>19</v>
      </c>
      <c r="F98" s="239" t="s">
        <v>221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122</v>
      </c>
      <c r="AU98" s="245" t="s">
        <v>79</v>
      </c>
      <c r="AV98" s="14" t="s">
        <v>77</v>
      </c>
      <c r="AW98" s="14" t="s">
        <v>31</v>
      </c>
      <c r="AX98" s="14" t="s">
        <v>69</v>
      </c>
      <c r="AY98" s="245" t="s">
        <v>111</v>
      </c>
    </row>
    <row r="99" s="14" customFormat="1">
      <c r="A99" s="14"/>
      <c r="B99" s="236"/>
      <c r="C99" s="237"/>
      <c r="D99" s="226" t="s">
        <v>122</v>
      </c>
      <c r="E99" s="238" t="s">
        <v>19</v>
      </c>
      <c r="F99" s="239" t="s">
        <v>222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122</v>
      </c>
      <c r="AU99" s="245" t="s">
        <v>79</v>
      </c>
      <c r="AV99" s="14" t="s">
        <v>77</v>
      </c>
      <c r="AW99" s="14" t="s">
        <v>31</v>
      </c>
      <c r="AX99" s="14" t="s">
        <v>69</v>
      </c>
      <c r="AY99" s="245" t="s">
        <v>111</v>
      </c>
    </row>
    <row r="100" s="13" customFormat="1">
      <c r="A100" s="13"/>
      <c r="B100" s="224"/>
      <c r="C100" s="225"/>
      <c r="D100" s="226" t="s">
        <v>122</v>
      </c>
      <c r="E100" s="227" t="s">
        <v>19</v>
      </c>
      <c r="F100" s="228" t="s">
        <v>223</v>
      </c>
      <c r="G100" s="225"/>
      <c r="H100" s="229">
        <v>31.236000000000001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122</v>
      </c>
      <c r="AU100" s="235" t="s">
        <v>79</v>
      </c>
      <c r="AV100" s="13" t="s">
        <v>79</v>
      </c>
      <c r="AW100" s="13" t="s">
        <v>31</v>
      </c>
      <c r="AX100" s="13" t="s">
        <v>69</v>
      </c>
      <c r="AY100" s="235" t="s">
        <v>111</v>
      </c>
    </row>
    <row r="101" s="13" customFormat="1">
      <c r="A101" s="13"/>
      <c r="B101" s="224"/>
      <c r="C101" s="225"/>
      <c r="D101" s="226" t="s">
        <v>122</v>
      </c>
      <c r="E101" s="227" t="s">
        <v>19</v>
      </c>
      <c r="F101" s="228" t="s">
        <v>224</v>
      </c>
      <c r="G101" s="225"/>
      <c r="H101" s="229">
        <v>0.29999999999999999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122</v>
      </c>
      <c r="AU101" s="235" t="s">
        <v>79</v>
      </c>
      <c r="AV101" s="13" t="s">
        <v>79</v>
      </c>
      <c r="AW101" s="13" t="s">
        <v>31</v>
      </c>
      <c r="AX101" s="13" t="s">
        <v>69</v>
      </c>
      <c r="AY101" s="235" t="s">
        <v>111</v>
      </c>
    </row>
    <row r="102" s="15" customFormat="1">
      <c r="A102" s="15"/>
      <c r="B102" s="246"/>
      <c r="C102" s="247"/>
      <c r="D102" s="226" t="s">
        <v>122</v>
      </c>
      <c r="E102" s="248" t="s">
        <v>19</v>
      </c>
      <c r="F102" s="249" t="s">
        <v>192</v>
      </c>
      <c r="G102" s="247"/>
      <c r="H102" s="250">
        <v>31.536000000000001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6" t="s">
        <v>122</v>
      </c>
      <c r="AU102" s="256" t="s">
        <v>79</v>
      </c>
      <c r="AV102" s="15" t="s">
        <v>118</v>
      </c>
      <c r="AW102" s="15" t="s">
        <v>31</v>
      </c>
      <c r="AX102" s="15" t="s">
        <v>77</v>
      </c>
      <c r="AY102" s="256" t="s">
        <v>111</v>
      </c>
    </row>
    <row r="103" s="2" customFormat="1" ht="24.15" customHeight="1">
      <c r="A103" s="40"/>
      <c r="B103" s="41"/>
      <c r="C103" s="206" t="s">
        <v>118</v>
      </c>
      <c r="D103" s="206" t="s">
        <v>113</v>
      </c>
      <c r="E103" s="207" t="s">
        <v>225</v>
      </c>
      <c r="F103" s="208" t="s">
        <v>226</v>
      </c>
      <c r="G103" s="209" t="s">
        <v>167</v>
      </c>
      <c r="H103" s="210">
        <v>13.337999999999999</v>
      </c>
      <c r="I103" s="211"/>
      <c r="J103" s="212">
        <f>ROUND(I103*H103,2)</f>
        <v>0</v>
      </c>
      <c r="K103" s="208" t="s">
        <v>117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118</v>
      </c>
      <c r="AT103" s="217" t="s">
        <v>113</v>
      </c>
      <c r="AU103" s="217" t="s">
        <v>79</v>
      </c>
      <c r="AY103" s="19" t="s">
        <v>111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118</v>
      </c>
      <c r="BM103" s="217" t="s">
        <v>227</v>
      </c>
    </row>
    <row r="104" s="2" customFormat="1">
      <c r="A104" s="40"/>
      <c r="B104" s="41"/>
      <c r="C104" s="42"/>
      <c r="D104" s="219" t="s">
        <v>120</v>
      </c>
      <c r="E104" s="42"/>
      <c r="F104" s="220" t="s">
        <v>228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120</v>
      </c>
      <c r="AU104" s="19" t="s">
        <v>79</v>
      </c>
    </row>
    <row r="105" s="14" customFormat="1">
      <c r="A105" s="14"/>
      <c r="B105" s="236"/>
      <c r="C105" s="237"/>
      <c r="D105" s="226" t="s">
        <v>122</v>
      </c>
      <c r="E105" s="238" t="s">
        <v>19</v>
      </c>
      <c r="F105" s="239" t="s">
        <v>221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122</v>
      </c>
      <c r="AU105" s="245" t="s">
        <v>79</v>
      </c>
      <c r="AV105" s="14" t="s">
        <v>77</v>
      </c>
      <c r="AW105" s="14" t="s">
        <v>31</v>
      </c>
      <c r="AX105" s="14" t="s">
        <v>69</v>
      </c>
      <c r="AY105" s="245" t="s">
        <v>111</v>
      </c>
    </row>
    <row r="106" s="14" customFormat="1">
      <c r="A106" s="14"/>
      <c r="B106" s="236"/>
      <c r="C106" s="237"/>
      <c r="D106" s="226" t="s">
        <v>122</v>
      </c>
      <c r="E106" s="238" t="s">
        <v>19</v>
      </c>
      <c r="F106" s="239" t="s">
        <v>222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122</v>
      </c>
      <c r="AU106" s="245" t="s">
        <v>79</v>
      </c>
      <c r="AV106" s="14" t="s">
        <v>77</v>
      </c>
      <c r="AW106" s="14" t="s">
        <v>31</v>
      </c>
      <c r="AX106" s="14" t="s">
        <v>69</v>
      </c>
      <c r="AY106" s="245" t="s">
        <v>111</v>
      </c>
    </row>
    <row r="107" s="13" customFormat="1">
      <c r="A107" s="13"/>
      <c r="B107" s="224"/>
      <c r="C107" s="225"/>
      <c r="D107" s="226" t="s">
        <v>122</v>
      </c>
      <c r="E107" s="227" t="s">
        <v>19</v>
      </c>
      <c r="F107" s="228" t="s">
        <v>229</v>
      </c>
      <c r="G107" s="225"/>
      <c r="H107" s="229">
        <v>11.257999999999999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122</v>
      </c>
      <c r="AU107" s="235" t="s">
        <v>79</v>
      </c>
      <c r="AV107" s="13" t="s">
        <v>79</v>
      </c>
      <c r="AW107" s="13" t="s">
        <v>31</v>
      </c>
      <c r="AX107" s="13" t="s">
        <v>69</v>
      </c>
      <c r="AY107" s="235" t="s">
        <v>111</v>
      </c>
    </row>
    <row r="108" s="14" customFormat="1">
      <c r="A108" s="14"/>
      <c r="B108" s="236"/>
      <c r="C108" s="237"/>
      <c r="D108" s="226" t="s">
        <v>122</v>
      </c>
      <c r="E108" s="238" t="s">
        <v>19</v>
      </c>
      <c r="F108" s="239" t="s">
        <v>230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122</v>
      </c>
      <c r="AU108" s="245" t="s">
        <v>79</v>
      </c>
      <c r="AV108" s="14" t="s">
        <v>77</v>
      </c>
      <c r="AW108" s="14" t="s">
        <v>31</v>
      </c>
      <c r="AX108" s="14" t="s">
        <v>69</v>
      </c>
      <c r="AY108" s="245" t="s">
        <v>111</v>
      </c>
    </row>
    <row r="109" s="13" customFormat="1">
      <c r="A109" s="13"/>
      <c r="B109" s="224"/>
      <c r="C109" s="225"/>
      <c r="D109" s="226" t="s">
        <v>122</v>
      </c>
      <c r="E109" s="227" t="s">
        <v>19</v>
      </c>
      <c r="F109" s="228" t="s">
        <v>231</v>
      </c>
      <c r="G109" s="225"/>
      <c r="H109" s="229">
        <v>2.0800000000000001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122</v>
      </c>
      <c r="AU109" s="235" t="s">
        <v>79</v>
      </c>
      <c r="AV109" s="13" t="s">
        <v>79</v>
      </c>
      <c r="AW109" s="13" t="s">
        <v>31</v>
      </c>
      <c r="AX109" s="13" t="s">
        <v>69</v>
      </c>
      <c r="AY109" s="235" t="s">
        <v>111</v>
      </c>
    </row>
    <row r="110" s="15" customFormat="1">
      <c r="A110" s="15"/>
      <c r="B110" s="246"/>
      <c r="C110" s="247"/>
      <c r="D110" s="226" t="s">
        <v>122</v>
      </c>
      <c r="E110" s="248" t="s">
        <v>19</v>
      </c>
      <c r="F110" s="249" t="s">
        <v>192</v>
      </c>
      <c r="G110" s="247"/>
      <c r="H110" s="250">
        <v>13.337999999999999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122</v>
      </c>
      <c r="AU110" s="256" t="s">
        <v>79</v>
      </c>
      <c r="AV110" s="15" t="s">
        <v>118</v>
      </c>
      <c r="AW110" s="15" t="s">
        <v>31</v>
      </c>
      <c r="AX110" s="15" t="s">
        <v>77</v>
      </c>
      <c r="AY110" s="256" t="s">
        <v>111</v>
      </c>
    </row>
    <row r="111" s="2" customFormat="1" ht="24.15" customHeight="1">
      <c r="A111" s="40"/>
      <c r="B111" s="41"/>
      <c r="C111" s="206" t="s">
        <v>138</v>
      </c>
      <c r="D111" s="206" t="s">
        <v>113</v>
      </c>
      <c r="E111" s="207" t="s">
        <v>232</v>
      </c>
      <c r="F111" s="208" t="s">
        <v>233</v>
      </c>
      <c r="G111" s="209" t="s">
        <v>167</v>
      </c>
      <c r="H111" s="210">
        <v>73.584000000000003</v>
      </c>
      <c r="I111" s="211"/>
      <c r="J111" s="212">
        <f>ROUND(I111*H111,2)</f>
        <v>0</v>
      </c>
      <c r="K111" s="208" t="s">
        <v>117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118</v>
      </c>
      <c r="AT111" s="217" t="s">
        <v>113</v>
      </c>
      <c r="AU111" s="217" t="s">
        <v>79</v>
      </c>
      <c r="AY111" s="19" t="s">
        <v>111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118</v>
      </c>
      <c r="BM111" s="217" t="s">
        <v>234</v>
      </c>
    </row>
    <row r="112" s="2" customFormat="1">
      <c r="A112" s="40"/>
      <c r="B112" s="41"/>
      <c r="C112" s="42"/>
      <c r="D112" s="219" t="s">
        <v>120</v>
      </c>
      <c r="E112" s="42"/>
      <c r="F112" s="220" t="s">
        <v>235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120</v>
      </c>
      <c r="AU112" s="19" t="s">
        <v>79</v>
      </c>
    </row>
    <row r="113" s="14" customFormat="1">
      <c r="A113" s="14"/>
      <c r="B113" s="236"/>
      <c r="C113" s="237"/>
      <c r="D113" s="226" t="s">
        <v>122</v>
      </c>
      <c r="E113" s="238" t="s">
        <v>19</v>
      </c>
      <c r="F113" s="239" t="s">
        <v>236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122</v>
      </c>
      <c r="AU113" s="245" t="s">
        <v>79</v>
      </c>
      <c r="AV113" s="14" t="s">
        <v>77</v>
      </c>
      <c r="AW113" s="14" t="s">
        <v>31</v>
      </c>
      <c r="AX113" s="14" t="s">
        <v>69</v>
      </c>
      <c r="AY113" s="245" t="s">
        <v>111</v>
      </c>
    </row>
    <row r="114" s="14" customFormat="1">
      <c r="A114" s="14"/>
      <c r="B114" s="236"/>
      <c r="C114" s="237"/>
      <c r="D114" s="226" t="s">
        <v>122</v>
      </c>
      <c r="E114" s="238" t="s">
        <v>19</v>
      </c>
      <c r="F114" s="239" t="s">
        <v>222</v>
      </c>
      <c r="G114" s="237"/>
      <c r="H114" s="238" t="s">
        <v>19</v>
      </c>
      <c r="I114" s="240"/>
      <c r="J114" s="237"/>
      <c r="K114" s="237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122</v>
      </c>
      <c r="AU114" s="245" t="s">
        <v>79</v>
      </c>
      <c r="AV114" s="14" t="s">
        <v>77</v>
      </c>
      <c r="AW114" s="14" t="s">
        <v>31</v>
      </c>
      <c r="AX114" s="14" t="s">
        <v>69</v>
      </c>
      <c r="AY114" s="245" t="s">
        <v>111</v>
      </c>
    </row>
    <row r="115" s="13" customFormat="1">
      <c r="A115" s="13"/>
      <c r="B115" s="224"/>
      <c r="C115" s="225"/>
      <c r="D115" s="226" t="s">
        <v>122</v>
      </c>
      <c r="E115" s="227" t="s">
        <v>19</v>
      </c>
      <c r="F115" s="228" t="s">
        <v>237</v>
      </c>
      <c r="G115" s="225"/>
      <c r="H115" s="229">
        <v>72.884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122</v>
      </c>
      <c r="AU115" s="235" t="s">
        <v>79</v>
      </c>
      <c r="AV115" s="13" t="s">
        <v>79</v>
      </c>
      <c r="AW115" s="13" t="s">
        <v>31</v>
      </c>
      <c r="AX115" s="13" t="s">
        <v>69</v>
      </c>
      <c r="AY115" s="235" t="s">
        <v>111</v>
      </c>
    </row>
    <row r="116" s="13" customFormat="1">
      <c r="A116" s="13"/>
      <c r="B116" s="224"/>
      <c r="C116" s="225"/>
      <c r="D116" s="226" t="s">
        <v>122</v>
      </c>
      <c r="E116" s="227" t="s">
        <v>19</v>
      </c>
      <c r="F116" s="228" t="s">
        <v>238</v>
      </c>
      <c r="G116" s="225"/>
      <c r="H116" s="229">
        <v>0.69999999999999996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122</v>
      </c>
      <c r="AU116" s="235" t="s">
        <v>79</v>
      </c>
      <c r="AV116" s="13" t="s">
        <v>79</v>
      </c>
      <c r="AW116" s="13" t="s">
        <v>31</v>
      </c>
      <c r="AX116" s="13" t="s">
        <v>69</v>
      </c>
      <c r="AY116" s="235" t="s">
        <v>111</v>
      </c>
    </row>
    <row r="117" s="15" customFormat="1">
      <c r="A117" s="15"/>
      <c r="B117" s="246"/>
      <c r="C117" s="247"/>
      <c r="D117" s="226" t="s">
        <v>122</v>
      </c>
      <c r="E117" s="248" t="s">
        <v>19</v>
      </c>
      <c r="F117" s="249" t="s">
        <v>192</v>
      </c>
      <c r="G117" s="247"/>
      <c r="H117" s="250">
        <v>73.584000000000003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122</v>
      </c>
      <c r="AU117" s="256" t="s">
        <v>79</v>
      </c>
      <c r="AV117" s="15" t="s">
        <v>118</v>
      </c>
      <c r="AW117" s="15" t="s">
        <v>31</v>
      </c>
      <c r="AX117" s="15" t="s">
        <v>77</v>
      </c>
      <c r="AY117" s="256" t="s">
        <v>111</v>
      </c>
    </row>
    <row r="118" s="2" customFormat="1" ht="24.15" customHeight="1">
      <c r="A118" s="40"/>
      <c r="B118" s="41"/>
      <c r="C118" s="206" t="s">
        <v>143</v>
      </c>
      <c r="D118" s="206" t="s">
        <v>113</v>
      </c>
      <c r="E118" s="207" t="s">
        <v>239</v>
      </c>
      <c r="F118" s="208" t="s">
        <v>240</v>
      </c>
      <c r="G118" s="209" t="s">
        <v>167</v>
      </c>
      <c r="H118" s="210">
        <v>31.123000000000001</v>
      </c>
      <c r="I118" s="211"/>
      <c r="J118" s="212">
        <f>ROUND(I118*H118,2)</f>
        <v>0</v>
      </c>
      <c r="K118" s="208" t="s">
        <v>117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118</v>
      </c>
      <c r="AT118" s="217" t="s">
        <v>113</v>
      </c>
      <c r="AU118" s="217" t="s">
        <v>79</v>
      </c>
      <c r="AY118" s="19" t="s">
        <v>111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118</v>
      </c>
      <c r="BM118" s="217" t="s">
        <v>241</v>
      </c>
    </row>
    <row r="119" s="2" customFormat="1">
      <c r="A119" s="40"/>
      <c r="B119" s="41"/>
      <c r="C119" s="42"/>
      <c r="D119" s="219" t="s">
        <v>120</v>
      </c>
      <c r="E119" s="42"/>
      <c r="F119" s="220" t="s">
        <v>242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120</v>
      </c>
      <c r="AU119" s="19" t="s">
        <v>79</v>
      </c>
    </row>
    <row r="120" s="14" customFormat="1">
      <c r="A120" s="14"/>
      <c r="B120" s="236"/>
      <c r="C120" s="237"/>
      <c r="D120" s="226" t="s">
        <v>122</v>
      </c>
      <c r="E120" s="238" t="s">
        <v>19</v>
      </c>
      <c r="F120" s="239" t="s">
        <v>243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122</v>
      </c>
      <c r="AU120" s="245" t="s">
        <v>79</v>
      </c>
      <c r="AV120" s="14" t="s">
        <v>77</v>
      </c>
      <c r="AW120" s="14" t="s">
        <v>31</v>
      </c>
      <c r="AX120" s="14" t="s">
        <v>69</v>
      </c>
      <c r="AY120" s="245" t="s">
        <v>111</v>
      </c>
    </row>
    <row r="121" s="14" customFormat="1">
      <c r="A121" s="14"/>
      <c r="B121" s="236"/>
      <c r="C121" s="237"/>
      <c r="D121" s="226" t="s">
        <v>122</v>
      </c>
      <c r="E121" s="238" t="s">
        <v>19</v>
      </c>
      <c r="F121" s="239" t="s">
        <v>222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122</v>
      </c>
      <c r="AU121" s="245" t="s">
        <v>79</v>
      </c>
      <c r="AV121" s="14" t="s">
        <v>77</v>
      </c>
      <c r="AW121" s="14" t="s">
        <v>31</v>
      </c>
      <c r="AX121" s="14" t="s">
        <v>69</v>
      </c>
      <c r="AY121" s="245" t="s">
        <v>111</v>
      </c>
    </row>
    <row r="122" s="13" customFormat="1">
      <c r="A122" s="13"/>
      <c r="B122" s="224"/>
      <c r="C122" s="225"/>
      <c r="D122" s="226" t="s">
        <v>122</v>
      </c>
      <c r="E122" s="227" t="s">
        <v>19</v>
      </c>
      <c r="F122" s="228" t="s">
        <v>244</v>
      </c>
      <c r="G122" s="225"/>
      <c r="H122" s="229">
        <v>26.268999999999998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122</v>
      </c>
      <c r="AU122" s="235" t="s">
        <v>79</v>
      </c>
      <c r="AV122" s="13" t="s">
        <v>79</v>
      </c>
      <c r="AW122" s="13" t="s">
        <v>31</v>
      </c>
      <c r="AX122" s="13" t="s">
        <v>69</v>
      </c>
      <c r="AY122" s="235" t="s">
        <v>111</v>
      </c>
    </row>
    <row r="123" s="14" customFormat="1">
      <c r="A123" s="14"/>
      <c r="B123" s="236"/>
      <c r="C123" s="237"/>
      <c r="D123" s="226" t="s">
        <v>122</v>
      </c>
      <c r="E123" s="238" t="s">
        <v>19</v>
      </c>
      <c r="F123" s="239" t="s">
        <v>230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122</v>
      </c>
      <c r="AU123" s="245" t="s">
        <v>79</v>
      </c>
      <c r="AV123" s="14" t="s">
        <v>77</v>
      </c>
      <c r="AW123" s="14" t="s">
        <v>31</v>
      </c>
      <c r="AX123" s="14" t="s">
        <v>69</v>
      </c>
      <c r="AY123" s="245" t="s">
        <v>111</v>
      </c>
    </row>
    <row r="124" s="13" customFormat="1">
      <c r="A124" s="13"/>
      <c r="B124" s="224"/>
      <c r="C124" s="225"/>
      <c r="D124" s="226" t="s">
        <v>122</v>
      </c>
      <c r="E124" s="227" t="s">
        <v>19</v>
      </c>
      <c r="F124" s="228" t="s">
        <v>245</v>
      </c>
      <c r="G124" s="225"/>
      <c r="H124" s="229">
        <v>4.8540000000000001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122</v>
      </c>
      <c r="AU124" s="235" t="s">
        <v>79</v>
      </c>
      <c r="AV124" s="13" t="s">
        <v>79</v>
      </c>
      <c r="AW124" s="13" t="s">
        <v>31</v>
      </c>
      <c r="AX124" s="13" t="s">
        <v>69</v>
      </c>
      <c r="AY124" s="235" t="s">
        <v>111</v>
      </c>
    </row>
    <row r="125" s="15" customFormat="1">
      <c r="A125" s="15"/>
      <c r="B125" s="246"/>
      <c r="C125" s="247"/>
      <c r="D125" s="226" t="s">
        <v>122</v>
      </c>
      <c r="E125" s="248" t="s">
        <v>19</v>
      </c>
      <c r="F125" s="249" t="s">
        <v>192</v>
      </c>
      <c r="G125" s="247"/>
      <c r="H125" s="250">
        <v>31.122999999999998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6" t="s">
        <v>122</v>
      </c>
      <c r="AU125" s="256" t="s">
        <v>79</v>
      </c>
      <c r="AV125" s="15" t="s">
        <v>118</v>
      </c>
      <c r="AW125" s="15" t="s">
        <v>31</v>
      </c>
      <c r="AX125" s="15" t="s">
        <v>77</v>
      </c>
      <c r="AY125" s="256" t="s">
        <v>111</v>
      </c>
    </row>
    <row r="126" s="2" customFormat="1" ht="37.8" customHeight="1">
      <c r="A126" s="40"/>
      <c r="B126" s="41"/>
      <c r="C126" s="206" t="s">
        <v>148</v>
      </c>
      <c r="D126" s="206" t="s">
        <v>113</v>
      </c>
      <c r="E126" s="207" t="s">
        <v>165</v>
      </c>
      <c r="F126" s="208" t="s">
        <v>166</v>
      </c>
      <c r="G126" s="209" t="s">
        <v>167</v>
      </c>
      <c r="H126" s="210">
        <v>302.226</v>
      </c>
      <c r="I126" s="211"/>
      <c r="J126" s="212">
        <f>ROUND(I126*H126,2)</f>
        <v>0</v>
      </c>
      <c r="K126" s="208" t="s">
        <v>117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118</v>
      </c>
      <c r="AT126" s="217" t="s">
        <v>113</v>
      </c>
      <c r="AU126" s="217" t="s">
        <v>79</v>
      </c>
      <c r="AY126" s="19" t="s">
        <v>111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118</v>
      </c>
      <c r="BM126" s="217" t="s">
        <v>246</v>
      </c>
    </row>
    <row r="127" s="2" customFormat="1">
      <c r="A127" s="40"/>
      <c r="B127" s="41"/>
      <c r="C127" s="42"/>
      <c r="D127" s="219" t="s">
        <v>120</v>
      </c>
      <c r="E127" s="42"/>
      <c r="F127" s="220" t="s">
        <v>169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120</v>
      </c>
      <c r="AU127" s="19" t="s">
        <v>79</v>
      </c>
    </row>
    <row r="128" s="14" customFormat="1">
      <c r="A128" s="14"/>
      <c r="B128" s="236"/>
      <c r="C128" s="237"/>
      <c r="D128" s="226" t="s">
        <v>122</v>
      </c>
      <c r="E128" s="238" t="s">
        <v>19</v>
      </c>
      <c r="F128" s="239" t="s">
        <v>247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122</v>
      </c>
      <c r="AU128" s="245" t="s">
        <v>79</v>
      </c>
      <c r="AV128" s="14" t="s">
        <v>77</v>
      </c>
      <c r="AW128" s="14" t="s">
        <v>31</v>
      </c>
      <c r="AX128" s="14" t="s">
        <v>69</v>
      </c>
      <c r="AY128" s="245" t="s">
        <v>111</v>
      </c>
    </row>
    <row r="129" s="13" customFormat="1">
      <c r="A129" s="13"/>
      <c r="B129" s="224"/>
      <c r="C129" s="225"/>
      <c r="D129" s="226" t="s">
        <v>122</v>
      </c>
      <c r="E129" s="227" t="s">
        <v>19</v>
      </c>
      <c r="F129" s="228" t="s">
        <v>248</v>
      </c>
      <c r="G129" s="225"/>
      <c r="H129" s="229">
        <v>67.840000000000003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122</v>
      </c>
      <c r="AU129" s="235" t="s">
        <v>79</v>
      </c>
      <c r="AV129" s="13" t="s">
        <v>79</v>
      </c>
      <c r="AW129" s="13" t="s">
        <v>31</v>
      </c>
      <c r="AX129" s="13" t="s">
        <v>69</v>
      </c>
      <c r="AY129" s="235" t="s">
        <v>111</v>
      </c>
    </row>
    <row r="130" s="14" customFormat="1">
      <c r="A130" s="14"/>
      <c r="B130" s="236"/>
      <c r="C130" s="237"/>
      <c r="D130" s="226" t="s">
        <v>122</v>
      </c>
      <c r="E130" s="238" t="s">
        <v>19</v>
      </c>
      <c r="F130" s="239" t="s">
        <v>249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122</v>
      </c>
      <c r="AU130" s="245" t="s">
        <v>79</v>
      </c>
      <c r="AV130" s="14" t="s">
        <v>77</v>
      </c>
      <c r="AW130" s="14" t="s">
        <v>31</v>
      </c>
      <c r="AX130" s="14" t="s">
        <v>69</v>
      </c>
      <c r="AY130" s="245" t="s">
        <v>111</v>
      </c>
    </row>
    <row r="131" s="13" customFormat="1">
      <c r="A131" s="13"/>
      <c r="B131" s="224"/>
      <c r="C131" s="225"/>
      <c r="D131" s="226" t="s">
        <v>122</v>
      </c>
      <c r="E131" s="227" t="s">
        <v>19</v>
      </c>
      <c r="F131" s="228" t="s">
        <v>250</v>
      </c>
      <c r="G131" s="225"/>
      <c r="H131" s="229">
        <v>157.81999999999999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122</v>
      </c>
      <c r="AU131" s="235" t="s">
        <v>79</v>
      </c>
      <c r="AV131" s="13" t="s">
        <v>79</v>
      </c>
      <c r="AW131" s="13" t="s">
        <v>31</v>
      </c>
      <c r="AX131" s="13" t="s">
        <v>69</v>
      </c>
      <c r="AY131" s="235" t="s">
        <v>111</v>
      </c>
    </row>
    <row r="132" s="14" customFormat="1">
      <c r="A132" s="14"/>
      <c r="B132" s="236"/>
      <c r="C132" s="237"/>
      <c r="D132" s="226" t="s">
        <v>122</v>
      </c>
      <c r="E132" s="238" t="s">
        <v>19</v>
      </c>
      <c r="F132" s="239" t="s">
        <v>251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122</v>
      </c>
      <c r="AU132" s="245" t="s">
        <v>79</v>
      </c>
      <c r="AV132" s="14" t="s">
        <v>77</v>
      </c>
      <c r="AW132" s="14" t="s">
        <v>31</v>
      </c>
      <c r="AX132" s="14" t="s">
        <v>69</v>
      </c>
      <c r="AY132" s="245" t="s">
        <v>111</v>
      </c>
    </row>
    <row r="133" s="13" customFormat="1">
      <c r="A133" s="13"/>
      <c r="B133" s="224"/>
      <c r="C133" s="225"/>
      <c r="D133" s="226" t="s">
        <v>122</v>
      </c>
      <c r="E133" s="227" t="s">
        <v>19</v>
      </c>
      <c r="F133" s="228" t="s">
        <v>252</v>
      </c>
      <c r="G133" s="225"/>
      <c r="H133" s="229">
        <v>74.805999999999997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122</v>
      </c>
      <c r="AU133" s="235" t="s">
        <v>79</v>
      </c>
      <c r="AV133" s="13" t="s">
        <v>79</v>
      </c>
      <c r="AW133" s="13" t="s">
        <v>31</v>
      </c>
      <c r="AX133" s="13" t="s">
        <v>69</v>
      </c>
      <c r="AY133" s="235" t="s">
        <v>111</v>
      </c>
    </row>
    <row r="134" s="14" customFormat="1">
      <c r="A134" s="14"/>
      <c r="B134" s="236"/>
      <c r="C134" s="237"/>
      <c r="D134" s="226" t="s">
        <v>122</v>
      </c>
      <c r="E134" s="238" t="s">
        <v>19</v>
      </c>
      <c r="F134" s="239" t="s">
        <v>253</v>
      </c>
      <c r="G134" s="237"/>
      <c r="H134" s="238" t="s">
        <v>19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122</v>
      </c>
      <c r="AU134" s="245" t="s">
        <v>79</v>
      </c>
      <c r="AV134" s="14" t="s">
        <v>77</v>
      </c>
      <c r="AW134" s="14" t="s">
        <v>31</v>
      </c>
      <c r="AX134" s="14" t="s">
        <v>69</v>
      </c>
      <c r="AY134" s="245" t="s">
        <v>111</v>
      </c>
    </row>
    <row r="135" s="13" customFormat="1">
      <c r="A135" s="13"/>
      <c r="B135" s="224"/>
      <c r="C135" s="225"/>
      <c r="D135" s="226" t="s">
        <v>122</v>
      </c>
      <c r="E135" s="227" t="s">
        <v>19</v>
      </c>
      <c r="F135" s="228" t="s">
        <v>254</v>
      </c>
      <c r="G135" s="225"/>
      <c r="H135" s="229">
        <v>1.76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122</v>
      </c>
      <c r="AU135" s="235" t="s">
        <v>79</v>
      </c>
      <c r="AV135" s="13" t="s">
        <v>79</v>
      </c>
      <c r="AW135" s="13" t="s">
        <v>31</v>
      </c>
      <c r="AX135" s="13" t="s">
        <v>69</v>
      </c>
      <c r="AY135" s="235" t="s">
        <v>111</v>
      </c>
    </row>
    <row r="136" s="15" customFormat="1">
      <c r="A136" s="15"/>
      <c r="B136" s="246"/>
      <c r="C136" s="247"/>
      <c r="D136" s="226" t="s">
        <v>122</v>
      </c>
      <c r="E136" s="248" t="s">
        <v>19</v>
      </c>
      <c r="F136" s="249" t="s">
        <v>192</v>
      </c>
      <c r="G136" s="247"/>
      <c r="H136" s="250">
        <v>302.226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6" t="s">
        <v>122</v>
      </c>
      <c r="AU136" s="256" t="s">
        <v>79</v>
      </c>
      <c r="AV136" s="15" t="s">
        <v>118</v>
      </c>
      <c r="AW136" s="15" t="s">
        <v>31</v>
      </c>
      <c r="AX136" s="15" t="s">
        <v>77</v>
      </c>
      <c r="AY136" s="256" t="s">
        <v>111</v>
      </c>
    </row>
    <row r="137" s="2" customFormat="1" ht="37.8" customHeight="1">
      <c r="A137" s="40"/>
      <c r="B137" s="41"/>
      <c r="C137" s="206" t="s">
        <v>154</v>
      </c>
      <c r="D137" s="206" t="s">
        <v>113</v>
      </c>
      <c r="E137" s="207" t="s">
        <v>255</v>
      </c>
      <c r="F137" s="208" t="s">
        <v>256</v>
      </c>
      <c r="G137" s="209" t="s">
        <v>167</v>
      </c>
      <c r="H137" s="210">
        <v>563.51099999999997</v>
      </c>
      <c r="I137" s="211"/>
      <c r="J137" s="212">
        <f>ROUND(I137*H137,2)</f>
        <v>0</v>
      </c>
      <c r="K137" s="208" t="s">
        <v>117</v>
      </c>
      <c r="L137" s="46"/>
      <c r="M137" s="213" t="s">
        <v>19</v>
      </c>
      <c r="N137" s="214" t="s">
        <v>40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118</v>
      </c>
      <c r="AT137" s="217" t="s">
        <v>113</v>
      </c>
      <c r="AU137" s="217" t="s">
        <v>79</v>
      </c>
      <c r="AY137" s="19" t="s">
        <v>111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118</v>
      </c>
      <c r="BM137" s="217" t="s">
        <v>257</v>
      </c>
    </row>
    <row r="138" s="2" customFormat="1">
      <c r="A138" s="40"/>
      <c r="B138" s="41"/>
      <c r="C138" s="42"/>
      <c r="D138" s="219" t="s">
        <v>120</v>
      </c>
      <c r="E138" s="42"/>
      <c r="F138" s="220" t="s">
        <v>258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120</v>
      </c>
      <c r="AU138" s="19" t="s">
        <v>79</v>
      </c>
    </row>
    <row r="139" s="13" customFormat="1">
      <c r="A139" s="13"/>
      <c r="B139" s="224"/>
      <c r="C139" s="225"/>
      <c r="D139" s="226" t="s">
        <v>122</v>
      </c>
      <c r="E139" s="227" t="s">
        <v>19</v>
      </c>
      <c r="F139" s="228" t="s">
        <v>259</v>
      </c>
      <c r="G139" s="225"/>
      <c r="H139" s="229">
        <v>519.13999999999999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122</v>
      </c>
      <c r="AU139" s="235" t="s">
        <v>79</v>
      </c>
      <c r="AV139" s="13" t="s">
        <v>79</v>
      </c>
      <c r="AW139" s="13" t="s">
        <v>31</v>
      </c>
      <c r="AX139" s="13" t="s">
        <v>69</v>
      </c>
      <c r="AY139" s="235" t="s">
        <v>111</v>
      </c>
    </row>
    <row r="140" s="13" customFormat="1">
      <c r="A140" s="13"/>
      <c r="B140" s="224"/>
      <c r="C140" s="225"/>
      <c r="D140" s="226" t="s">
        <v>122</v>
      </c>
      <c r="E140" s="227" t="s">
        <v>19</v>
      </c>
      <c r="F140" s="228" t="s">
        <v>260</v>
      </c>
      <c r="G140" s="225"/>
      <c r="H140" s="229">
        <v>31.536000000000001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122</v>
      </c>
      <c r="AU140" s="235" t="s">
        <v>79</v>
      </c>
      <c r="AV140" s="13" t="s">
        <v>79</v>
      </c>
      <c r="AW140" s="13" t="s">
        <v>31</v>
      </c>
      <c r="AX140" s="13" t="s">
        <v>69</v>
      </c>
      <c r="AY140" s="235" t="s">
        <v>111</v>
      </c>
    </row>
    <row r="141" s="13" customFormat="1">
      <c r="A141" s="13"/>
      <c r="B141" s="224"/>
      <c r="C141" s="225"/>
      <c r="D141" s="226" t="s">
        <v>122</v>
      </c>
      <c r="E141" s="227" t="s">
        <v>19</v>
      </c>
      <c r="F141" s="228" t="s">
        <v>261</v>
      </c>
      <c r="G141" s="225"/>
      <c r="H141" s="229">
        <v>13.337999999999999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122</v>
      </c>
      <c r="AU141" s="235" t="s">
        <v>79</v>
      </c>
      <c r="AV141" s="13" t="s">
        <v>79</v>
      </c>
      <c r="AW141" s="13" t="s">
        <v>31</v>
      </c>
      <c r="AX141" s="13" t="s">
        <v>69</v>
      </c>
      <c r="AY141" s="235" t="s">
        <v>111</v>
      </c>
    </row>
    <row r="142" s="13" customFormat="1">
      <c r="A142" s="13"/>
      <c r="B142" s="224"/>
      <c r="C142" s="225"/>
      <c r="D142" s="226" t="s">
        <v>122</v>
      </c>
      <c r="E142" s="227" t="s">
        <v>19</v>
      </c>
      <c r="F142" s="228" t="s">
        <v>262</v>
      </c>
      <c r="G142" s="225"/>
      <c r="H142" s="229">
        <v>73.584000000000003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122</v>
      </c>
      <c r="AU142" s="235" t="s">
        <v>79</v>
      </c>
      <c r="AV142" s="13" t="s">
        <v>79</v>
      </c>
      <c r="AW142" s="13" t="s">
        <v>31</v>
      </c>
      <c r="AX142" s="13" t="s">
        <v>69</v>
      </c>
      <c r="AY142" s="235" t="s">
        <v>111</v>
      </c>
    </row>
    <row r="143" s="13" customFormat="1">
      <c r="A143" s="13"/>
      <c r="B143" s="224"/>
      <c r="C143" s="225"/>
      <c r="D143" s="226" t="s">
        <v>122</v>
      </c>
      <c r="E143" s="227" t="s">
        <v>19</v>
      </c>
      <c r="F143" s="228" t="s">
        <v>263</v>
      </c>
      <c r="G143" s="225"/>
      <c r="H143" s="229">
        <v>31.123000000000001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122</v>
      </c>
      <c r="AU143" s="235" t="s">
        <v>79</v>
      </c>
      <c r="AV143" s="13" t="s">
        <v>79</v>
      </c>
      <c r="AW143" s="13" t="s">
        <v>31</v>
      </c>
      <c r="AX143" s="13" t="s">
        <v>69</v>
      </c>
      <c r="AY143" s="235" t="s">
        <v>111</v>
      </c>
    </row>
    <row r="144" s="14" customFormat="1">
      <c r="A144" s="14"/>
      <c r="B144" s="236"/>
      <c r="C144" s="237"/>
      <c r="D144" s="226" t="s">
        <v>122</v>
      </c>
      <c r="E144" s="238" t="s">
        <v>19</v>
      </c>
      <c r="F144" s="239" t="s">
        <v>264</v>
      </c>
      <c r="G144" s="237"/>
      <c r="H144" s="238" t="s">
        <v>19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122</v>
      </c>
      <c r="AU144" s="245" t="s">
        <v>79</v>
      </c>
      <c r="AV144" s="14" t="s">
        <v>77</v>
      </c>
      <c r="AW144" s="14" t="s">
        <v>31</v>
      </c>
      <c r="AX144" s="14" t="s">
        <v>69</v>
      </c>
      <c r="AY144" s="245" t="s">
        <v>111</v>
      </c>
    </row>
    <row r="145" s="13" customFormat="1">
      <c r="A145" s="13"/>
      <c r="B145" s="224"/>
      <c r="C145" s="225"/>
      <c r="D145" s="226" t="s">
        <v>122</v>
      </c>
      <c r="E145" s="227" t="s">
        <v>19</v>
      </c>
      <c r="F145" s="228" t="s">
        <v>265</v>
      </c>
      <c r="G145" s="225"/>
      <c r="H145" s="229">
        <v>8.5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122</v>
      </c>
      <c r="AU145" s="235" t="s">
        <v>79</v>
      </c>
      <c r="AV145" s="13" t="s">
        <v>79</v>
      </c>
      <c r="AW145" s="13" t="s">
        <v>31</v>
      </c>
      <c r="AX145" s="13" t="s">
        <v>69</v>
      </c>
      <c r="AY145" s="235" t="s">
        <v>111</v>
      </c>
    </row>
    <row r="146" s="14" customFormat="1">
      <c r="A146" s="14"/>
      <c r="B146" s="236"/>
      <c r="C146" s="237"/>
      <c r="D146" s="226" t="s">
        <v>122</v>
      </c>
      <c r="E146" s="238" t="s">
        <v>19</v>
      </c>
      <c r="F146" s="239" t="s">
        <v>266</v>
      </c>
      <c r="G146" s="237"/>
      <c r="H146" s="238" t="s">
        <v>19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122</v>
      </c>
      <c r="AU146" s="245" t="s">
        <v>79</v>
      </c>
      <c r="AV146" s="14" t="s">
        <v>77</v>
      </c>
      <c r="AW146" s="14" t="s">
        <v>31</v>
      </c>
      <c r="AX146" s="14" t="s">
        <v>69</v>
      </c>
      <c r="AY146" s="245" t="s">
        <v>111</v>
      </c>
    </row>
    <row r="147" s="13" customFormat="1">
      <c r="A147" s="13"/>
      <c r="B147" s="224"/>
      <c r="C147" s="225"/>
      <c r="D147" s="226" t="s">
        <v>122</v>
      </c>
      <c r="E147" s="227" t="s">
        <v>19</v>
      </c>
      <c r="F147" s="228" t="s">
        <v>267</v>
      </c>
      <c r="G147" s="225"/>
      <c r="H147" s="229">
        <v>-33.920000000000002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122</v>
      </c>
      <c r="AU147" s="235" t="s">
        <v>79</v>
      </c>
      <c r="AV147" s="13" t="s">
        <v>79</v>
      </c>
      <c r="AW147" s="13" t="s">
        <v>31</v>
      </c>
      <c r="AX147" s="13" t="s">
        <v>69</v>
      </c>
      <c r="AY147" s="235" t="s">
        <v>111</v>
      </c>
    </row>
    <row r="148" s="14" customFormat="1">
      <c r="A148" s="14"/>
      <c r="B148" s="236"/>
      <c r="C148" s="237"/>
      <c r="D148" s="226" t="s">
        <v>122</v>
      </c>
      <c r="E148" s="238" t="s">
        <v>19</v>
      </c>
      <c r="F148" s="239" t="s">
        <v>268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122</v>
      </c>
      <c r="AU148" s="245" t="s">
        <v>79</v>
      </c>
      <c r="AV148" s="14" t="s">
        <v>77</v>
      </c>
      <c r="AW148" s="14" t="s">
        <v>31</v>
      </c>
      <c r="AX148" s="14" t="s">
        <v>69</v>
      </c>
      <c r="AY148" s="245" t="s">
        <v>111</v>
      </c>
    </row>
    <row r="149" s="13" customFormat="1">
      <c r="A149" s="13"/>
      <c r="B149" s="224"/>
      <c r="C149" s="225"/>
      <c r="D149" s="226" t="s">
        <v>122</v>
      </c>
      <c r="E149" s="227" t="s">
        <v>19</v>
      </c>
      <c r="F149" s="228" t="s">
        <v>269</v>
      </c>
      <c r="G149" s="225"/>
      <c r="H149" s="229">
        <v>-78.909999999999997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122</v>
      </c>
      <c r="AU149" s="235" t="s">
        <v>79</v>
      </c>
      <c r="AV149" s="13" t="s">
        <v>79</v>
      </c>
      <c r="AW149" s="13" t="s">
        <v>31</v>
      </c>
      <c r="AX149" s="13" t="s">
        <v>69</v>
      </c>
      <c r="AY149" s="235" t="s">
        <v>111</v>
      </c>
    </row>
    <row r="150" s="14" customFormat="1">
      <c r="A150" s="14"/>
      <c r="B150" s="236"/>
      <c r="C150" s="237"/>
      <c r="D150" s="226" t="s">
        <v>122</v>
      </c>
      <c r="E150" s="238" t="s">
        <v>19</v>
      </c>
      <c r="F150" s="239" t="s">
        <v>270</v>
      </c>
      <c r="G150" s="237"/>
      <c r="H150" s="238" t="s">
        <v>19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122</v>
      </c>
      <c r="AU150" s="245" t="s">
        <v>79</v>
      </c>
      <c r="AV150" s="14" t="s">
        <v>77</v>
      </c>
      <c r="AW150" s="14" t="s">
        <v>31</v>
      </c>
      <c r="AX150" s="14" t="s">
        <v>69</v>
      </c>
      <c r="AY150" s="245" t="s">
        <v>111</v>
      </c>
    </row>
    <row r="151" s="13" customFormat="1">
      <c r="A151" s="13"/>
      <c r="B151" s="224"/>
      <c r="C151" s="225"/>
      <c r="D151" s="226" t="s">
        <v>122</v>
      </c>
      <c r="E151" s="227" t="s">
        <v>19</v>
      </c>
      <c r="F151" s="228" t="s">
        <v>271</v>
      </c>
      <c r="G151" s="225"/>
      <c r="H151" s="229">
        <v>-0.88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122</v>
      </c>
      <c r="AU151" s="235" t="s">
        <v>79</v>
      </c>
      <c r="AV151" s="13" t="s">
        <v>79</v>
      </c>
      <c r="AW151" s="13" t="s">
        <v>31</v>
      </c>
      <c r="AX151" s="13" t="s">
        <v>69</v>
      </c>
      <c r="AY151" s="235" t="s">
        <v>111</v>
      </c>
    </row>
    <row r="152" s="15" customFormat="1">
      <c r="A152" s="15"/>
      <c r="B152" s="246"/>
      <c r="C152" s="247"/>
      <c r="D152" s="226" t="s">
        <v>122</v>
      </c>
      <c r="E152" s="248" t="s">
        <v>19</v>
      </c>
      <c r="F152" s="249" t="s">
        <v>192</v>
      </c>
      <c r="G152" s="247"/>
      <c r="H152" s="250">
        <v>563.51100000000008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122</v>
      </c>
      <c r="AU152" s="256" t="s">
        <v>79</v>
      </c>
      <c r="AV152" s="15" t="s">
        <v>118</v>
      </c>
      <c r="AW152" s="15" t="s">
        <v>31</v>
      </c>
      <c r="AX152" s="15" t="s">
        <v>77</v>
      </c>
      <c r="AY152" s="256" t="s">
        <v>111</v>
      </c>
    </row>
    <row r="153" s="2" customFormat="1" ht="24.15" customHeight="1">
      <c r="A153" s="40"/>
      <c r="B153" s="41"/>
      <c r="C153" s="206" t="s">
        <v>159</v>
      </c>
      <c r="D153" s="206" t="s">
        <v>113</v>
      </c>
      <c r="E153" s="207" t="s">
        <v>272</v>
      </c>
      <c r="F153" s="208" t="s">
        <v>273</v>
      </c>
      <c r="G153" s="209" t="s">
        <v>167</v>
      </c>
      <c r="H153" s="210">
        <v>188.51599999999999</v>
      </c>
      <c r="I153" s="211"/>
      <c r="J153" s="212">
        <f>ROUND(I153*H153,2)</f>
        <v>0</v>
      </c>
      <c r="K153" s="208" t="s">
        <v>117</v>
      </c>
      <c r="L153" s="46"/>
      <c r="M153" s="213" t="s">
        <v>19</v>
      </c>
      <c r="N153" s="214" t="s">
        <v>40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118</v>
      </c>
      <c r="AT153" s="217" t="s">
        <v>113</v>
      </c>
      <c r="AU153" s="217" t="s">
        <v>79</v>
      </c>
      <c r="AY153" s="19" t="s">
        <v>111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118</v>
      </c>
      <c r="BM153" s="217" t="s">
        <v>274</v>
      </c>
    </row>
    <row r="154" s="2" customFormat="1">
      <c r="A154" s="40"/>
      <c r="B154" s="41"/>
      <c r="C154" s="42"/>
      <c r="D154" s="219" t="s">
        <v>120</v>
      </c>
      <c r="E154" s="42"/>
      <c r="F154" s="220" t="s">
        <v>275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120</v>
      </c>
      <c r="AU154" s="19" t="s">
        <v>79</v>
      </c>
    </row>
    <row r="155" s="14" customFormat="1">
      <c r="A155" s="14"/>
      <c r="B155" s="236"/>
      <c r="C155" s="237"/>
      <c r="D155" s="226" t="s">
        <v>122</v>
      </c>
      <c r="E155" s="238" t="s">
        <v>19</v>
      </c>
      <c r="F155" s="239" t="s">
        <v>276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122</v>
      </c>
      <c r="AU155" s="245" t="s">
        <v>79</v>
      </c>
      <c r="AV155" s="14" t="s">
        <v>77</v>
      </c>
      <c r="AW155" s="14" t="s">
        <v>31</v>
      </c>
      <c r="AX155" s="14" t="s">
        <v>69</v>
      </c>
      <c r="AY155" s="245" t="s">
        <v>111</v>
      </c>
    </row>
    <row r="156" s="13" customFormat="1">
      <c r="A156" s="13"/>
      <c r="B156" s="224"/>
      <c r="C156" s="225"/>
      <c r="D156" s="226" t="s">
        <v>122</v>
      </c>
      <c r="E156" s="227" t="s">
        <v>19</v>
      </c>
      <c r="F156" s="228" t="s">
        <v>277</v>
      </c>
      <c r="G156" s="225"/>
      <c r="H156" s="229">
        <v>33.920000000000002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122</v>
      </c>
      <c r="AU156" s="235" t="s">
        <v>79</v>
      </c>
      <c r="AV156" s="13" t="s">
        <v>79</v>
      </c>
      <c r="AW156" s="13" t="s">
        <v>31</v>
      </c>
      <c r="AX156" s="13" t="s">
        <v>69</v>
      </c>
      <c r="AY156" s="235" t="s">
        <v>111</v>
      </c>
    </row>
    <row r="157" s="14" customFormat="1">
      <c r="A157" s="14"/>
      <c r="B157" s="236"/>
      <c r="C157" s="237"/>
      <c r="D157" s="226" t="s">
        <v>122</v>
      </c>
      <c r="E157" s="238" t="s">
        <v>19</v>
      </c>
      <c r="F157" s="239" t="s">
        <v>278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122</v>
      </c>
      <c r="AU157" s="245" t="s">
        <v>79</v>
      </c>
      <c r="AV157" s="14" t="s">
        <v>77</v>
      </c>
      <c r="AW157" s="14" t="s">
        <v>31</v>
      </c>
      <c r="AX157" s="14" t="s">
        <v>69</v>
      </c>
      <c r="AY157" s="245" t="s">
        <v>111</v>
      </c>
    </row>
    <row r="158" s="13" customFormat="1">
      <c r="A158" s="13"/>
      <c r="B158" s="224"/>
      <c r="C158" s="225"/>
      <c r="D158" s="226" t="s">
        <v>122</v>
      </c>
      <c r="E158" s="227" t="s">
        <v>19</v>
      </c>
      <c r="F158" s="228" t="s">
        <v>279</v>
      </c>
      <c r="G158" s="225"/>
      <c r="H158" s="229">
        <v>78.909999999999997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122</v>
      </c>
      <c r="AU158" s="235" t="s">
        <v>79</v>
      </c>
      <c r="AV158" s="13" t="s">
        <v>79</v>
      </c>
      <c r="AW158" s="13" t="s">
        <v>31</v>
      </c>
      <c r="AX158" s="13" t="s">
        <v>69</v>
      </c>
      <c r="AY158" s="235" t="s">
        <v>111</v>
      </c>
    </row>
    <row r="159" s="14" customFormat="1">
      <c r="A159" s="14"/>
      <c r="B159" s="236"/>
      <c r="C159" s="237"/>
      <c r="D159" s="226" t="s">
        <v>122</v>
      </c>
      <c r="E159" s="238" t="s">
        <v>19</v>
      </c>
      <c r="F159" s="239" t="s">
        <v>280</v>
      </c>
      <c r="G159" s="237"/>
      <c r="H159" s="238" t="s">
        <v>19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122</v>
      </c>
      <c r="AU159" s="245" t="s">
        <v>79</v>
      </c>
      <c r="AV159" s="14" t="s">
        <v>77</v>
      </c>
      <c r="AW159" s="14" t="s">
        <v>31</v>
      </c>
      <c r="AX159" s="14" t="s">
        <v>69</v>
      </c>
      <c r="AY159" s="245" t="s">
        <v>111</v>
      </c>
    </row>
    <row r="160" s="13" customFormat="1">
      <c r="A160" s="13"/>
      <c r="B160" s="224"/>
      <c r="C160" s="225"/>
      <c r="D160" s="226" t="s">
        <v>122</v>
      </c>
      <c r="E160" s="227" t="s">
        <v>19</v>
      </c>
      <c r="F160" s="228" t="s">
        <v>252</v>
      </c>
      <c r="G160" s="225"/>
      <c r="H160" s="229">
        <v>74.805999999999997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122</v>
      </c>
      <c r="AU160" s="235" t="s">
        <v>79</v>
      </c>
      <c r="AV160" s="13" t="s">
        <v>79</v>
      </c>
      <c r="AW160" s="13" t="s">
        <v>31</v>
      </c>
      <c r="AX160" s="13" t="s">
        <v>69</v>
      </c>
      <c r="AY160" s="235" t="s">
        <v>111</v>
      </c>
    </row>
    <row r="161" s="14" customFormat="1">
      <c r="A161" s="14"/>
      <c r="B161" s="236"/>
      <c r="C161" s="237"/>
      <c r="D161" s="226" t="s">
        <v>122</v>
      </c>
      <c r="E161" s="238" t="s">
        <v>19</v>
      </c>
      <c r="F161" s="239" t="s">
        <v>281</v>
      </c>
      <c r="G161" s="237"/>
      <c r="H161" s="238" t="s">
        <v>19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122</v>
      </c>
      <c r="AU161" s="245" t="s">
        <v>79</v>
      </c>
      <c r="AV161" s="14" t="s">
        <v>77</v>
      </c>
      <c r="AW161" s="14" t="s">
        <v>31</v>
      </c>
      <c r="AX161" s="14" t="s">
        <v>69</v>
      </c>
      <c r="AY161" s="245" t="s">
        <v>111</v>
      </c>
    </row>
    <row r="162" s="13" customFormat="1">
      <c r="A162" s="13"/>
      <c r="B162" s="224"/>
      <c r="C162" s="225"/>
      <c r="D162" s="226" t="s">
        <v>122</v>
      </c>
      <c r="E162" s="227" t="s">
        <v>19</v>
      </c>
      <c r="F162" s="228" t="s">
        <v>282</v>
      </c>
      <c r="G162" s="225"/>
      <c r="H162" s="229">
        <v>0.88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122</v>
      </c>
      <c r="AU162" s="235" t="s">
        <v>79</v>
      </c>
      <c r="AV162" s="13" t="s">
        <v>79</v>
      </c>
      <c r="AW162" s="13" t="s">
        <v>31</v>
      </c>
      <c r="AX162" s="13" t="s">
        <v>69</v>
      </c>
      <c r="AY162" s="235" t="s">
        <v>111</v>
      </c>
    </row>
    <row r="163" s="15" customFormat="1">
      <c r="A163" s="15"/>
      <c r="B163" s="246"/>
      <c r="C163" s="247"/>
      <c r="D163" s="226" t="s">
        <v>122</v>
      </c>
      <c r="E163" s="248" t="s">
        <v>19</v>
      </c>
      <c r="F163" s="249" t="s">
        <v>192</v>
      </c>
      <c r="G163" s="247"/>
      <c r="H163" s="250">
        <v>188.51599999999999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122</v>
      </c>
      <c r="AU163" s="256" t="s">
        <v>79</v>
      </c>
      <c r="AV163" s="15" t="s">
        <v>118</v>
      </c>
      <c r="AW163" s="15" t="s">
        <v>31</v>
      </c>
      <c r="AX163" s="15" t="s">
        <v>77</v>
      </c>
      <c r="AY163" s="256" t="s">
        <v>111</v>
      </c>
    </row>
    <row r="164" s="2" customFormat="1" ht="33" customHeight="1">
      <c r="A164" s="40"/>
      <c r="B164" s="41"/>
      <c r="C164" s="206" t="s">
        <v>164</v>
      </c>
      <c r="D164" s="206" t="s">
        <v>113</v>
      </c>
      <c r="E164" s="207" t="s">
        <v>283</v>
      </c>
      <c r="F164" s="208" t="s">
        <v>284</v>
      </c>
      <c r="G164" s="209" t="s">
        <v>167</v>
      </c>
      <c r="H164" s="210">
        <v>33.920000000000002</v>
      </c>
      <c r="I164" s="211"/>
      <c r="J164" s="212">
        <f>ROUND(I164*H164,2)</f>
        <v>0</v>
      </c>
      <c r="K164" s="208" t="s">
        <v>117</v>
      </c>
      <c r="L164" s="46"/>
      <c r="M164" s="213" t="s">
        <v>19</v>
      </c>
      <c r="N164" s="214" t="s">
        <v>40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118</v>
      </c>
      <c r="AT164" s="217" t="s">
        <v>113</v>
      </c>
      <c r="AU164" s="217" t="s">
        <v>79</v>
      </c>
      <c r="AY164" s="19" t="s">
        <v>111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77</v>
      </c>
      <c r="BK164" s="218">
        <f>ROUND(I164*H164,2)</f>
        <v>0</v>
      </c>
      <c r="BL164" s="19" t="s">
        <v>118</v>
      </c>
      <c r="BM164" s="217" t="s">
        <v>285</v>
      </c>
    </row>
    <row r="165" s="2" customFormat="1">
      <c r="A165" s="40"/>
      <c r="B165" s="41"/>
      <c r="C165" s="42"/>
      <c r="D165" s="219" t="s">
        <v>120</v>
      </c>
      <c r="E165" s="42"/>
      <c r="F165" s="220" t="s">
        <v>286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120</v>
      </c>
      <c r="AU165" s="19" t="s">
        <v>79</v>
      </c>
    </row>
    <row r="166" s="14" customFormat="1">
      <c r="A166" s="14"/>
      <c r="B166" s="236"/>
      <c r="C166" s="237"/>
      <c r="D166" s="226" t="s">
        <v>122</v>
      </c>
      <c r="E166" s="238" t="s">
        <v>19</v>
      </c>
      <c r="F166" s="239" t="s">
        <v>287</v>
      </c>
      <c r="G166" s="237"/>
      <c r="H166" s="238" t="s">
        <v>19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122</v>
      </c>
      <c r="AU166" s="245" t="s">
        <v>79</v>
      </c>
      <c r="AV166" s="14" t="s">
        <v>77</v>
      </c>
      <c r="AW166" s="14" t="s">
        <v>31</v>
      </c>
      <c r="AX166" s="14" t="s">
        <v>69</v>
      </c>
      <c r="AY166" s="245" t="s">
        <v>111</v>
      </c>
    </row>
    <row r="167" s="13" customFormat="1">
      <c r="A167" s="13"/>
      <c r="B167" s="224"/>
      <c r="C167" s="225"/>
      <c r="D167" s="226" t="s">
        <v>122</v>
      </c>
      <c r="E167" s="227" t="s">
        <v>19</v>
      </c>
      <c r="F167" s="228" t="s">
        <v>288</v>
      </c>
      <c r="G167" s="225"/>
      <c r="H167" s="229">
        <v>33.920000000000002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122</v>
      </c>
      <c r="AU167" s="235" t="s">
        <v>79</v>
      </c>
      <c r="AV167" s="13" t="s">
        <v>79</v>
      </c>
      <c r="AW167" s="13" t="s">
        <v>31</v>
      </c>
      <c r="AX167" s="13" t="s">
        <v>77</v>
      </c>
      <c r="AY167" s="235" t="s">
        <v>111</v>
      </c>
    </row>
    <row r="168" s="2" customFormat="1" ht="24.15" customHeight="1">
      <c r="A168" s="40"/>
      <c r="B168" s="41"/>
      <c r="C168" s="206" t="s">
        <v>171</v>
      </c>
      <c r="D168" s="206" t="s">
        <v>113</v>
      </c>
      <c r="E168" s="207" t="s">
        <v>289</v>
      </c>
      <c r="F168" s="208" t="s">
        <v>290</v>
      </c>
      <c r="G168" s="209" t="s">
        <v>198</v>
      </c>
      <c r="H168" s="210">
        <v>1014.3200000000001</v>
      </c>
      <c r="I168" s="211"/>
      <c r="J168" s="212">
        <f>ROUND(I168*H168,2)</f>
        <v>0</v>
      </c>
      <c r="K168" s="208" t="s">
        <v>117</v>
      </c>
      <c r="L168" s="46"/>
      <c r="M168" s="213" t="s">
        <v>19</v>
      </c>
      <c r="N168" s="214" t="s">
        <v>40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118</v>
      </c>
      <c r="AT168" s="217" t="s">
        <v>113</v>
      </c>
      <c r="AU168" s="217" t="s">
        <v>79</v>
      </c>
      <c r="AY168" s="19" t="s">
        <v>111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77</v>
      </c>
      <c r="BK168" s="218">
        <f>ROUND(I168*H168,2)</f>
        <v>0</v>
      </c>
      <c r="BL168" s="19" t="s">
        <v>118</v>
      </c>
      <c r="BM168" s="217" t="s">
        <v>291</v>
      </c>
    </row>
    <row r="169" s="2" customFormat="1">
      <c r="A169" s="40"/>
      <c r="B169" s="41"/>
      <c r="C169" s="42"/>
      <c r="D169" s="219" t="s">
        <v>120</v>
      </c>
      <c r="E169" s="42"/>
      <c r="F169" s="220" t="s">
        <v>292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120</v>
      </c>
      <c r="AU169" s="19" t="s">
        <v>79</v>
      </c>
    </row>
    <row r="170" s="13" customFormat="1">
      <c r="A170" s="13"/>
      <c r="B170" s="224"/>
      <c r="C170" s="225"/>
      <c r="D170" s="226" t="s">
        <v>122</v>
      </c>
      <c r="E170" s="227" t="s">
        <v>19</v>
      </c>
      <c r="F170" s="228" t="s">
        <v>293</v>
      </c>
      <c r="G170" s="225"/>
      <c r="H170" s="229">
        <v>1014.3200000000001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122</v>
      </c>
      <c r="AU170" s="235" t="s">
        <v>79</v>
      </c>
      <c r="AV170" s="13" t="s">
        <v>79</v>
      </c>
      <c r="AW170" s="13" t="s">
        <v>31</v>
      </c>
      <c r="AX170" s="13" t="s">
        <v>77</v>
      </c>
      <c r="AY170" s="235" t="s">
        <v>111</v>
      </c>
    </row>
    <row r="171" s="2" customFormat="1" ht="24.15" customHeight="1">
      <c r="A171" s="40"/>
      <c r="B171" s="41"/>
      <c r="C171" s="206" t="s">
        <v>8</v>
      </c>
      <c r="D171" s="206" t="s">
        <v>113</v>
      </c>
      <c r="E171" s="207" t="s">
        <v>178</v>
      </c>
      <c r="F171" s="208" t="s">
        <v>179</v>
      </c>
      <c r="G171" s="209" t="s">
        <v>167</v>
      </c>
      <c r="H171" s="210">
        <v>677.221</v>
      </c>
      <c r="I171" s="211"/>
      <c r="J171" s="212">
        <f>ROUND(I171*H171,2)</f>
        <v>0</v>
      </c>
      <c r="K171" s="208" t="s">
        <v>117</v>
      </c>
      <c r="L171" s="46"/>
      <c r="M171" s="213" t="s">
        <v>19</v>
      </c>
      <c r="N171" s="214" t="s">
        <v>40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118</v>
      </c>
      <c r="AT171" s="217" t="s">
        <v>113</v>
      </c>
      <c r="AU171" s="217" t="s">
        <v>79</v>
      </c>
      <c r="AY171" s="19" t="s">
        <v>111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77</v>
      </c>
      <c r="BK171" s="218">
        <f>ROUND(I171*H171,2)</f>
        <v>0</v>
      </c>
      <c r="BL171" s="19" t="s">
        <v>118</v>
      </c>
      <c r="BM171" s="217" t="s">
        <v>294</v>
      </c>
    </row>
    <row r="172" s="2" customFormat="1">
      <c r="A172" s="40"/>
      <c r="B172" s="41"/>
      <c r="C172" s="42"/>
      <c r="D172" s="219" t="s">
        <v>120</v>
      </c>
      <c r="E172" s="42"/>
      <c r="F172" s="220" t="s">
        <v>181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120</v>
      </c>
      <c r="AU172" s="19" t="s">
        <v>79</v>
      </c>
    </row>
    <row r="173" s="14" customFormat="1">
      <c r="A173" s="14"/>
      <c r="B173" s="236"/>
      <c r="C173" s="237"/>
      <c r="D173" s="226" t="s">
        <v>122</v>
      </c>
      <c r="E173" s="238" t="s">
        <v>19</v>
      </c>
      <c r="F173" s="239" t="s">
        <v>295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122</v>
      </c>
      <c r="AU173" s="245" t="s">
        <v>79</v>
      </c>
      <c r="AV173" s="14" t="s">
        <v>77</v>
      </c>
      <c r="AW173" s="14" t="s">
        <v>31</v>
      </c>
      <c r="AX173" s="14" t="s">
        <v>69</v>
      </c>
      <c r="AY173" s="245" t="s">
        <v>111</v>
      </c>
    </row>
    <row r="174" s="13" customFormat="1">
      <c r="A174" s="13"/>
      <c r="B174" s="224"/>
      <c r="C174" s="225"/>
      <c r="D174" s="226" t="s">
        <v>122</v>
      </c>
      <c r="E174" s="227" t="s">
        <v>19</v>
      </c>
      <c r="F174" s="228" t="s">
        <v>296</v>
      </c>
      <c r="G174" s="225"/>
      <c r="H174" s="229">
        <v>563.51099999999997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122</v>
      </c>
      <c r="AU174" s="235" t="s">
        <v>79</v>
      </c>
      <c r="AV174" s="13" t="s">
        <v>79</v>
      </c>
      <c r="AW174" s="13" t="s">
        <v>31</v>
      </c>
      <c r="AX174" s="13" t="s">
        <v>69</v>
      </c>
      <c r="AY174" s="235" t="s">
        <v>111</v>
      </c>
    </row>
    <row r="175" s="14" customFormat="1">
      <c r="A175" s="14"/>
      <c r="B175" s="236"/>
      <c r="C175" s="237"/>
      <c r="D175" s="226" t="s">
        <v>122</v>
      </c>
      <c r="E175" s="238" t="s">
        <v>19</v>
      </c>
      <c r="F175" s="239" t="s">
        <v>182</v>
      </c>
      <c r="G175" s="237"/>
      <c r="H175" s="238" t="s">
        <v>19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122</v>
      </c>
      <c r="AU175" s="245" t="s">
        <v>79</v>
      </c>
      <c r="AV175" s="14" t="s">
        <v>77</v>
      </c>
      <c r="AW175" s="14" t="s">
        <v>31</v>
      </c>
      <c r="AX175" s="14" t="s">
        <v>69</v>
      </c>
      <c r="AY175" s="245" t="s">
        <v>111</v>
      </c>
    </row>
    <row r="176" s="14" customFormat="1">
      <c r="A176" s="14"/>
      <c r="B176" s="236"/>
      <c r="C176" s="237"/>
      <c r="D176" s="226" t="s">
        <v>122</v>
      </c>
      <c r="E176" s="238" t="s">
        <v>19</v>
      </c>
      <c r="F176" s="239" t="s">
        <v>276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122</v>
      </c>
      <c r="AU176" s="245" t="s">
        <v>79</v>
      </c>
      <c r="AV176" s="14" t="s">
        <v>77</v>
      </c>
      <c r="AW176" s="14" t="s">
        <v>31</v>
      </c>
      <c r="AX176" s="14" t="s">
        <v>69</v>
      </c>
      <c r="AY176" s="245" t="s">
        <v>111</v>
      </c>
    </row>
    <row r="177" s="13" customFormat="1">
      <c r="A177" s="13"/>
      <c r="B177" s="224"/>
      <c r="C177" s="225"/>
      <c r="D177" s="226" t="s">
        <v>122</v>
      </c>
      <c r="E177" s="227" t="s">
        <v>19</v>
      </c>
      <c r="F177" s="228" t="s">
        <v>277</v>
      </c>
      <c r="G177" s="225"/>
      <c r="H177" s="229">
        <v>33.920000000000002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122</v>
      </c>
      <c r="AU177" s="235" t="s">
        <v>79</v>
      </c>
      <c r="AV177" s="13" t="s">
        <v>79</v>
      </c>
      <c r="AW177" s="13" t="s">
        <v>31</v>
      </c>
      <c r="AX177" s="13" t="s">
        <v>69</v>
      </c>
      <c r="AY177" s="235" t="s">
        <v>111</v>
      </c>
    </row>
    <row r="178" s="14" customFormat="1">
      <c r="A178" s="14"/>
      <c r="B178" s="236"/>
      <c r="C178" s="237"/>
      <c r="D178" s="226" t="s">
        <v>122</v>
      </c>
      <c r="E178" s="238" t="s">
        <v>19</v>
      </c>
      <c r="F178" s="239" t="s">
        <v>278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122</v>
      </c>
      <c r="AU178" s="245" t="s">
        <v>79</v>
      </c>
      <c r="AV178" s="14" t="s">
        <v>77</v>
      </c>
      <c r="AW178" s="14" t="s">
        <v>31</v>
      </c>
      <c r="AX178" s="14" t="s">
        <v>69</v>
      </c>
      <c r="AY178" s="245" t="s">
        <v>111</v>
      </c>
    </row>
    <row r="179" s="13" customFormat="1">
      <c r="A179" s="13"/>
      <c r="B179" s="224"/>
      <c r="C179" s="225"/>
      <c r="D179" s="226" t="s">
        <v>122</v>
      </c>
      <c r="E179" s="227" t="s">
        <v>19</v>
      </c>
      <c r="F179" s="228" t="s">
        <v>279</v>
      </c>
      <c r="G179" s="225"/>
      <c r="H179" s="229">
        <v>78.909999999999997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122</v>
      </c>
      <c r="AU179" s="235" t="s">
        <v>79</v>
      </c>
      <c r="AV179" s="13" t="s">
        <v>79</v>
      </c>
      <c r="AW179" s="13" t="s">
        <v>31</v>
      </c>
      <c r="AX179" s="13" t="s">
        <v>69</v>
      </c>
      <c r="AY179" s="235" t="s">
        <v>111</v>
      </c>
    </row>
    <row r="180" s="14" customFormat="1">
      <c r="A180" s="14"/>
      <c r="B180" s="236"/>
      <c r="C180" s="237"/>
      <c r="D180" s="226" t="s">
        <v>122</v>
      </c>
      <c r="E180" s="238" t="s">
        <v>19</v>
      </c>
      <c r="F180" s="239" t="s">
        <v>281</v>
      </c>
      <c r="G180" s="237"/>
      <c r="H180" s="238" t="s">
        <v>19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122</v>
      </c>
      <c r="AU180" s="245" t="s">
        <v>79</v>
      </c>
      <c r="AV180" s="14" t="s">
        <v>77</v>
      </c>
      <c r="AW180" s="14" t="s">
        <v>31</v>
      </c>
      <c r="AX180" s="14" t="s">
        <v>69</v>
      </c>
      <c r="AY180" s="245" t="s">
        <v>111</v>
      </c>
    </row>
    <row r="181" s="13" customFormat="1">
      <c r="A181" s="13"/>
      <c r="B181" s="224"/>
      <c r="C181" s="225"/>
      <c r="D181" s="226" t="s">
        <v>122</v>
      </c>
      <c r="E181" s="227" t="s">
        <v>19</v>
      </c>
      <c r="F181" s="228" t="s">
        <v>282</v>
      </c>
      <c r="G181" s="225"/>
      <c r="H181" s="229">
        <v>0.88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122</v>
      </c>
      <c r="AU181" s="235" t="s">
        <v>79</v>
      </c>
      <c r="AV181" s="13" t="s">
        <v>79</v>
      </c>
      <c r="AW181" s="13" t="s">
        <v>31</v>
      </c>
      <c r="AX181" s="13" t="s">
        <v>69</v>
      </c>
      <c r="AY181" s="235" t="s">
        <v>111</v>
      </c>
    </row>
    <row r="182" s="15" customFormat="1">
      <c r="A182" s="15"/>
      <c r="B182" s="246"/>
      <c r="C182" s="247"/>
      <c r="D182" s="226" t="s">
        <v>122</v>
      </c>
      <c r="E182" s="248" t="s">
        <v>19</v>
      </c>
      <c r="F182" s="249" t="s">
        <v>192</v>
      </c>
      <c r="G182" s="247"/>
      <c r="H182" s="250">
        <v>677.22099999999989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122</v>
      </c>
      <c r="AU182" s="256" t="s">
        <v>79</v>
      </c>
      <c r="AV182" s="15" t="s">
        <v>118</v>
      </c>
      <c r="AW182" s="15" t="s">
        <v>31</v>
      </c>
      <c r="AX182" s="15" t="s">
        <v>77</v>
      </c>
      <c r="AY182" s="256" t="s">
        <v>111</v>
      </c>
    </row>
    <row r="183" s="2" customFormat="1" ht="24.15" customHeight="1">
      <c r="A183" s="40"/>
      <c r="B183" s="41"/>
      <c r="C183" s="206" t="s">
        <v>185</v>
      </c>
      <c r="D183" s="206" t="s">
        <v>113</v>
      </c>
      <c r="E183" s="207" t="s">
        <v>297</v>
      </c>
      <c r="F183" s="208" t="s">
        <v>298</v>
      </c>
      <c r="G183" s="209" t="s">
        <v>167</v>
      </c>
      <c r="H183" s="210">
        <v>1.091</v>
      </c>
      <c r="I183" s="211"/>
      <c r="J183" s="212">
        <f>ROUND(I183*H183,2)</f>
        <v>0</v>
      </c>
      <c r="K183" s="208" t="s">
        <v>117</v>
      </c>
      <c r="L183" s="46"/>
      <c r="M183" s="213" t="s">
        <v>19</v>
      </c>
      <c r="N183" s="214" t="s">
        <v>40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118</v>
      </c>
      <c r="AT183" s="217" t="s">
        <v>113</v>
      </c>
      <c r="AU183" s="217" t="s">
        <v>79</v>
      </c>
      <c r="AY183" s="19" t="s">
        <v>111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77</v>
      </c>
      <c r="BK183" s="218">
        <f>ROUND(I183*H183,2)</f>
        <v>0</v>
      </c>
      <c r="BL183" s="19" t="s">
        <v>118</v>
      </c>
      <c r="BM183" s="217" t="s">
        <v>299</v>
      </c>
    </row>
    <row r="184" s="2" customFormat="1">
      <c r="A184" s="40"/>
      <c r="B184" s="41"/>
      <c r="C184" s="42"/>
      <c r="D184" s="219" t="s">
        <v>120</v>
      </c>
      <c r="E184" s="42"/>
      <c r="F184" s="220" t="s">
        <v>300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120</v>
      </c>
      <c r="AU184" s="19" t="s">
        <v>79</v>
      </c>
    </row>
    <row r="185" s="14" customFormat="1">
      <c r="A185" s="14"/>
      <c r="B185" s="236"/>
      <c r="C185" s="237"/>
      <c r="D185" s="226" t="s">
        <v>122</v>
      </c>
      <c r="E185" s="238" t="s">
        <v>19</v>
      </c>
      <c r="F185" s="239" t="s">
        <v>301</v>
      </c>
      <c r="G185" s="237"/>
      <c r="H185" s="238" t="s">
        <v>19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122</v>
      </c>
      <c r="AU185" s="245" t="s">
        <v>79</v>
      </c>
      <c r="AV185" s="14" t="s">
        <v>77</v>
      </c>
      <c r="AW185" s="14" t="s">
        <v>31</v>
      </c>
      <c r="AX185" s="14" t="s">
        <v>69</v>
      </c>
      <c r="AY185" s="245" t="s">
        <v>111</v>
      </c>
    </row>
    <row r="186" s="13" customFormat="1">
      <c r="A186" s="13"/>
      <c r="B186" s="224"/>
      <c r="C186" s="225"/>
      <c r="D186" s="226" t="s">
        <v>122</v>
      </c>
      <c r="E186" s="227" t="s">
        <v>19</v>
      </c>
      <c r="F186" s="228" t="s">
        <v>302</v>
      </c>
      <c r="G186" s="225"/>
      <c r="H186" s="229">
        <v>0.21099999999999999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122</v>
      </c>
      <c r="AU186" s="235" t="s">
        <v>79</v>
      </c>
      <c r="AV186" s="13" t="s">
        <v>79</v>
      </c>
      <c r="AW186" s="13" t="s">
        <v>31</v>
      </c>
      <c r="AX186" s="13" t="s">
        <v>69</v>
      </c>
      <c r="AY186" s="235" t="s">
        <v>111</v>
      </c>
    </row>
    <row r="187" s="13" customFormat="1">
      <c r="A187" s="13"/>
      <c r="B187" s="224"/>
      <c r="C187" s="225"/>
      <c r="D187" s="226" t="s">
        <v>122</v>
      </c>
      <c r="E187" s="227" t="s">
        <v>19</v>
      </c>
      <c r="F187" s="228" t="s">
        <v>303</v>
      </c>
      <c r="G187" s="225"/>
      <c r="H187" s="229">
        <v>0.88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122</v>
      </c>
      <c r="AU187" s="235" t="s">
        <v>79</v>
      </c>
      <c r="AV187" s="13" t="s">
        <v>79</v>
      </c>
      <c r="AW187" s="13" t="s">
        <v>31</v>
      </c>
      <c r="AX187" s="13" t="s">
        <v>69</v>
      </c>
      <c r="AY187" s="235" t="s">
        <v>111</v>
      </c>
    </row>
    <row r="188" s="15" customFormat="1">
      <c r="A188" s="15"/>
      <c r="B188" s="246"/>
      <c r="C188" s="247"/>
      <c r="D188" s="226" t="s">
        <v>122</v>
      </c>
      <c r="E188" s="248" t="s">
        <v>19</v>
      </c>
      <c r="F188" s="249" t="s">
        <v>192</v>
      </c>
      <c r="G188" s="247"/>
      <c r="H188" s="250">
        <v>1.091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122</v>
      </c>
      <c r="AU188" s="256" t="s">
        <v>79</v>
      </c>
      <c r="AV188" s="15" t="s">
        <v>118</v>
      </c>
      <c r="AW188" s="15" t="s">
        <v>31</v>
      </c>
      <c r="AX188" s="15" t="s">
        <v>77</v>
      </c>
      <c r="AY188" s="256" t="s">
        <v>111</v>
      </c>
    </row>
    <row r="189" s="2" customFormat="1" ht="16.5" customHeight="1">
      <c r="A189" s="40"/>
      <c r="B189" s="41"/>
      <c r="C189" s="261" t="s">
        <v>195</v>
      </c>
      <c r="D189" s="261" t="s">
        <v>304</v>
      </c>
      <c r="E189" s="262" t="s">
        <v>305</v>
      </c>
      <c r="F189" s="263" t="s">
        <v>306</v>
      </c>
      <c r="G189" s="264" t="s">
        <v>198</v>
      </c>
      <c r="H189" s="265">
        <v>2.3799999999999999</v>
      </c>
      <c r="I189" s="266"/>
      <c r="J189" s="267">
        <f>ROUND(I189*H189,2)</f>
        <v>0</v>
      </c>
      <c r="K189" s="263" t="s">
        <v>117</v>
      </c>
      <c r="L189" s="268"/>
      <c r="M189" s="269" t="s">
        <v>19</v>
      </c>
      <c r="N189" s="270" t="s">
        <v>40</v>
      </c>
      <c r="O189" s="86"/>
      <c r="P189" s="215">
        <f>O189*H189</f>
        <v>0</v>
      </c>
      <c r="Q189" s="215">
        <v>1</v>
      </c>
      <c r="R189" s="215">
        <f>Q189*H189</f>
        <v>2.3799999999999999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154</v>
      </c>
      <c r="AT189" s="217" t="s">
        <v>304</v>
      </c>
      <c r="AU189" s="217" t="s">
        <v>79</v>
      </c>
      <c r="AY189" s="19" t="s">
        <v>111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118</v>
      </c>
      <c r="BM189" s="217" t="s">
        <v>307</v>
      </c>
    </row>
    <row r="190" s="13" customFormat="1">
      <c r="A190" s="13"/>
      <c r="B190" s="224"/>
      <c r="C190" s="225"/>
      <c r="D190" s="226" t="s">
        <v>122</v>
      </c>
      <c r="E190" s="227" t="s">
        <v>19</v>
      </c>
      <c r="F190" s="228" t="s">
        <v>308</v>
      </c>
      <c r="G190" s="225"/>
      <c r="H190" s="229">
        <v>2.3799999999999999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122</v>
      </c>
      <c r="AU190" s="235" t="s">
        <v>79</v>
      </c>
      <c r="AV190" s="13" t="s">
        <v>79</v>
      </c>
      <c r="AW190" s="13" t="s">
        <v>31</v>
      </c>
      <c r="AX190" s="13" t="s">
        <v>77</v>
      </c>
      <c r="AY190" s="235" t="s">
        <v>111</v>
      </c>
    </row>
    <row r="191" s="2" customFormat="1" ht="16.5" customHeight="1">
      <c r="A191" s="40"/>
      <c r="B191" s="41"/>
      <c r="C191" s="206" t="s">
        <v>309</v>
      </c>
      <c r="D191" s="206" t="s">
        <v>113</v>
      </c>
      <c r="E191" s="207" t="s">
        <v>310</v>
      </c>
      <c r="F191" s="208" t="s">
        <v>311</v>
      </c>
      <c r="G191" s="209" t="s">
        <v>130</v>
      </c>
      <c r="H191" s="210">
        <v>2689.2600000000002</v>
      </c>
      <c r="I191" s="211"/>
      <c r="J191" s="212">
        <f>ROUND(I191*H191,2)</f>
        <v>0</v>
      </c>
      <c r="K191" s="208" t="s">
        <v>117</v>
      </c>
      <c r="L191" s="46"/>
      <c r="M191" s="213" t="s">
        <v>19</v>
      </c>
      <c r="N191" s="214" t="s">
        <v>40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118</v>
      </c>
      <c r="AT191" s="217" t="s">
        <v>113</v>
      </c>
      <c r="AU191" s="217" t="s">
        <v>79</v>
      </c>
      <c r="AY191" s="19" t="s">
        <v>111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77</v>
      </c>
      <c r="BK191" s="218">
        <f>ROUND(I191*H191,2)</f>
        <v>0</v>
      </c>
      <c r="BL191" s="19" t="s">
        <v>118</v>
      </c>
      <c r="BM191" s="217" t="s">
        <v>312</v>
      </c>
    </row>
    <row r="192" s="2" customFormat="1">
      <c r="A192" s="40"/>
      <c r="B192" s="41"/>
      <c r="C192" s="42"/>
      <c r="D192" s="219" t="s">
        <v>120</v>
      </c>
      <c r="E192" s="42"/>
      <c r="F192" s="220" t="s">
        <v>313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120</v>
      </c>
      <c r="AU192" s="19" t="s">
        <v>79</v>
      </c>
    </row>
    <row r="193" s="13" customFormat="1">
      <c r="A193" s="13"/>
      <c r="B193" s="224"/>
      <c r="C193" s="225"/>
      <c r="D193" s="226" t="s">
        <v>122</v>
      </c>
      <c r="E193" s="227" t="s">
        <v>19</v>
      </c>
      <c r="F193" s="228" t="s">
        <v>314</v>
      </c>
      <c r="G193" s="225"/>
      <c r="H193" s="229">
        <v>2689.2600000000002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122</v>
      </c>
      <c r="AU193" s="235" t="s">
        <v>79</v>
      </c>
      <c r="AV193" s="13" t="s">
        <v>79</v>
      </c>
      <c r="AW193" s="13" t="s">
        <v>31</v>
      </c>
      <c r="AX193" s="13" t="s">
        <v>77</v>
      </c>
      <c r="AY193" s="235" t="s">
        <v>111</v>
      </c>
    </row>
    <row r="194" s="2" customFormat="1" ht="24.15" customHeight="1">
      <c r="A194" s="40"/>
      <c r="B194" s="41"/>
      <c r="C194" s="206" t="s">
        <v>315</v>
      </c>
      <c r="D194" s="206" t="s">
        <v>113</v>
      </c>
      <c r="E194" s="207" t="s">
        <v>316</v>
      </c>
      <c r="F194" s="208" t="s">
        <v>317</v>
      </c>
      <c r="G194" s="209" t="s">
        <v>130</v>
      </c>
      <c r="H194" s="210">
        <v>551.50999999999999</v>
      </c>
      <c r="I194" s="211"/>
      <c r="J194" s="212">
        <f>ROUND(I194*H194,2)</f>
        <v>0</v>
      </c>
      <c r="K194" s="208" t="s">
        <v>117</v>
      </c>
      <c r="L194" s="46"/>
      <c r="M194" s="213" t="s">
        <v>19</v>
      </c>
      <c r="N194" s="214" t="s">
        <v>40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118</v>
      </c>
      <c r="AT194" s="217" t="s">
        <v>113</v>
      </c>
      <c r="AU194" s="217" t="s">
        <v>79</v>
      </c>
      <c r="AY194" s="19" t="s">
        <v>111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77</v>
      </c>
      <c r="BK194" s="218">
        <f>ROUND(I194*H194,2)</f>
        <v>0</v>
      </c>
      <c r="BL194" s="19" t="s">
        <v>118</v>
      </c>
      <c r="BM194" s="217" t="s">
        <v>318</v>
      </c>
    </row>
    <row r="195" s="2" customFormat="1">
      <c r="A195" s="40"/>
      <c r="B195" s="41"/>
      <c r="C195" s="42"/>
      <c r="D195" s="219" t="s">
        <v>120</v>
      </c>
      <c r="E195" s="42"/>
      <c r="F195" s="220" t="s">
        <v>319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120</v>
      </c>
      <c r="AU195" s="19" t="s">
        <v>79</v>
      </c>
    </row>
    <row r="196" s="14" customFormat="1">
      <c r="A196" s="14"/>
      <c r="B196" s="236"/>
      <c r="C196" s="237"/>
      <c r="D196" s="226" t="s">
        <v>122</v>
      </c>
      <c r="E196" s="238" t="s">
        <v>19</v>
      </c>
      <c r="F196" s="239" t="s">
        <v>320</v>
      </c>
      <c r="G196" s="237"/>
      <c r="H196" s="238" t="s">
        <v>19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122</v>
      </c>
      <c r="AU196" s="245" t="s">
        <v>79</v>
      </c>
      <c r="AV196" s="14" t="s">
        <v>77</v>
      </c>
      <c r="AW196" s="14" t="s">
        <v>31</v>
      </c>
      <c r="AX196" s="14" t="s">
        <v>69</v>
      </c>
      <c r="AY196" s="245" t="s">
        <v>111</v>
      </c>
    </row>
    <row r="197" s="13" customFormat="1">
      <c r="A197" s="13"/>
      <c r="B197" s="224"/>
      <c r="C197" s="225"/>
      <c r="D197" s="226" t="s">
        <v>122</v>
      </c>
      <c r="E197" s="227" t="s">
        <v>19</v>
      </c>
      <c r="F197" s="228" t="s">
        <v>321</v>
      </c>
      <c r="G197" s="225"/>
      <c r="H197" s="229">
        <v>551.50999999999999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122</v>
      </c>
      <c r="AU197" s="235" t="s">
        <v>79</v>
      </c>
      <c r="AV197" s="13" t="s">
        <v>79</v>
      </c>
      <c r="AW197" s="13" t="s">
        <v>31</v>
      </c>
      <c r="AX197" s="13" t="s">
        <v>77</v>
      </c>
      <c r="AY197" s="235" t="s">
        <v>111</v>
      </c>
    </row>
    <row r="198" s="2" customFormat="1" ht="24.15" customHeight="1">
      <c r="A198" s="40"/>
      <c r="B198" s="41"/>
      <c r="C198" s="206" t="s">
        <v>322</v>
      </c>
      <c r="D198" s="206" t="s">
        <v>113</v>
      </c>
      <c r="E198" s="207" t="s">
        <v>323</v>
      </c>
      <c r="F198" s="208" t="s">
        <v>324</v>
      </c>
      <c r="G198" s="209" t="s">
        <v>130</v>
      </c>
      <c r="H198" s="210">
        <v>551.50999999999999</v>
      </c>
      <c r="I198" s="211"/>
      <c r="J198" s="212">
        <f>ROUND(I198*H198,2)</f>
        <v>0</v>
      </c>
      <c r="K198" s="208" t="s">
        <v>117</v>
      </c>
      <c r="L198" s="46"/>
      <c r="M198" s="213" t="s">
        <v>19</v>
      </c>
      <c r="N198" s="214" t="s">
        <v>40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118</v>
      </c>
      <c r="AT198" s="217" t="s">
        <v>113</v>
      </c>
      <c r="AU198" s="217" t="s">
        <v>79</v>
      </c>
      <c r="AY198" s="19" t="s">
        <v>111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77</v>
      </c>
      <c r="BK198" s="218">
        <f>ROUND(I198*H198,2)</f>
        <v>0</v>
      </c>
      <c r="BL198" s="19" t="s">
        <v>118</v>
      </c>
      <c r="BM198" s="217" t="s">
        <v>325</v>
      </c>
    </row>
    <row r="199" s="2" customFormat="1">
      <c r="A199" s="40"/>
      <c r="B199" s="41"/>
      <c r="C199" s="42"/>
      <c r="D199" s="219" t="s">
        <v>120</v>
      </c>
      <c r="E199" s="42"/>
      <c r="F199" s="220" t="s">
        <v>326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120</v>
      </c>
      <c r="AU199" s="19" t="s">
        <v>79</v>
      </c>
    </row>
    <row r="200" s="13" customFormat="1">
      <c r="A200" s="13"/>
      <c r="B200" s="224"/>
      <c r="C200" s="225"/>
      <c r="D200" s="226" t="s">
        <v>122</v>
      </c>
      <c r="E200" s="227" t="s">
        <v>19</v>
      </c>
      <c r="F200" s="228" t="s">
        <v>327</v>
      </c>
      <c r="G200" s="225"/>
      <c r="H200" s="229">
        <v>551.50999999999999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122</v>
      </c>
      <c r="AU200" s="235" t="s">
        <v>79</v>
      </c>
      <c r="AV200" s="13" t="s">
        <v>79</v>
      </c>
      <c r="AW200" s="13" t="s">
        <v>31</v>
      </c>
      <c r="AX200" s="13" t="s">
        <v>77</v>
      </c>
      <c r="AY200" s="235" t="s">
        <v>111</v>
      </c>
    </row>
    <row r="201" s="2" customFormat="1" ht="24.15" customHeight="1">
      <c r="A201" s="40"/>
      <c r="B201" s="41"/>
      <c r="C201" s="206" t="s">
        <v>328</v>
      </c>
      <c r="D201" s="206" t="s">
        <v>113</v>
      </c>
      <c r="E201" s="207" t="s">
        <v>329</v>
      </c>
      <c r="F201" s="208" t="s">
        <v>330</v>
      </c>
      <c r="G201" s="209" t="s">
        <v>130</v>
      </c>
      <c r="H201" s="210">
        <v>196.55000000000001</v>
      </c>
      <c r="I201" s="211"/>
      <c r="J201" s="212">
        <f>ROUND(I201*H201,2)</f>
        <v>0</v>
      </c>
      <c r="K201" s="208" t="s">
        <v>117</v>
      </c>
      <c r="L201" s="46"/>
      <c r="M201" s="213" t="s">
        <v>19</v>
      </c>
      <c r="N201" s="214" t="s">
        <v>40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118</v>
      </c>
      <c r="AT201" s="217" t="s">
        <v>113</v>
      </c>
      <c r="AU201" s="217" t="s">
        <v>79</v>
      </c>
      <c r="AY201" s="19" t="s">
        <v>111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77</v>
      </c>
      <c r="BK201" s="218">
        <f>ROUND(I201*H201,2)</f>
        <v>0</v>
      </c>
      <c r="BL201" s="19" t="s">
        <v>118</v>
      </c>
      <c r="BM201" s="217" t="s">
        <v>331</v>
      </c>
    </row>
    <row r="202" s="2" customFormat="1">
      <c r="A202" s="40"/>
      <c r="B202" s="41"/>
      <c r="C202" s="42"/>
      <c r="D202" s="219" t="s">
        <v>120</v>
      </c>
      <c r="E202" s="42"/>
      <c r="F202" s="220" t="s">
        <v>332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120</v>
      </c>
      <c r="AU202" s="19" t="s">
        <v>79</v>
      </c>
    </row>
    <row r="203" s="13" customFormat="1">
      <c r="A203" s="13"/>
      <c r="B203" s="224"/>
      <c r="C203" s="225"/>
      <c r="D203" s="226" t="s">
        <v>122</v>
      </c>
      <c r="E203" s="227" t="s">
        <v>19</v>
      </c>
      <c r="F203" s="228" t="s">
        <v>333</v>
      </c>
      <c r="G203" s="225"/>
      <c r="H203" s="229">
        <v>196.55000000000001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122</v>
      </c>
      <c r="AU203" s="235" t="s">
        <v>79</v>
      </c>
      <c r="AV203" s="13" t="s">
        <v>79</v>
      </c>
      <c r="AW203" s="13" t="s">
        <v>31</v>
      </c>
      <c r="AX203" s="13" t="s">
        <v>77</v>
      </c>
      <c r="AY203" s="235" t="s">
        <v>111</v>
      </c>
    </row>
    <row r="204" s="2" customFormat="1" ht="16.5" customHeight="1">
      <c r="A204" s="40"/>
      <c r="B204" s="41"/>
      <c r="C204" s="261" t="s">
        <v>334</v>
      </c>
      <c r="D204" s="261" t="s">
        <v>304</v>
      </c>
      <c r="E204" s="262" t="s">
        <v>335</v>
      </c>
      <c r="F204" s="263" t="s">
        <v>336</v>
      </c>
      <c r="G204" s="264" t="s">
        <v>337</v>
      </c>
      <c r="H204" s="265">
        <v>14.961</v>
      </c>
      <c r="I204" s="266"/>
      <c r="J204" s="267">
        <f>ROUND(I204*H204,2)</f>
        <v>0</v>
      </c>
      <c r="K204" s="263" t="s">
        <v>117</v>
      </c>
      <c r="L204" s="268"/>
      <c r="M204" s="269" t="s">
        <v>19</v>
      </c>
      <c r="N204" s="270" t="s">
        <v>40</v>
      </c>
      <c r="O204" s="86"/>
      <c r="P204" s="215">
        <f>O204*H204</f>
        <v>0</v>
      </c>
      <c r="Q204" s="215">
        <v>0.001</v>
      </c>
      <c r="R204" s="215">
        <f>Q204*H204</f>
        <v>0.014961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154</v>
      </c>
      <c r="AT204" s="217" t="s">
        <v>304</v>
      </c>
      <c r="AU204" s="217" t="s">
        <v>79</v>
      </c>
      <c r="AY204" s="19" t="s">
        <v>111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77</v>
      </c>
      <c r="BK204" s="218">
        <f>ROUND(I204*H204,2)</f>
        <v>0</v>
      </c>
      <c r="BL204" s="19" t="s">
        <v>118</v>
      </c>
      <c r="BM204" s="217" t="s">
        <v>338</v>
      </c>
    </row>
    <row r="205" s="13" customFormat="1">
      <c r="A205" s="13"/>
      <c r="B205" s="224"/>
      <c r="C205" s="225"/>
      <c r="D205" s="226" t="s">
        <v>122</v>
      </c>
      <c r="E205" s="227" t="s">
        <v>19</v>
      </c>
      <c r="F205" s="228" t="s">
        <v>339</v>
      </c>
      <c r="G205" s="225"/>
      <c r="H205" s="229">
        <v>748.05999999999995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122</v>
      </c>
      <c r="AU205" s="235" t="s">
        <v>79</v>
      </c>
      <c r="AV205" s="13" t="s">
        <v>79</v>
      </c>
      <c r="AW205" s="13" t="s">
        <v>31</v>
      </c>
      <c r="AX205" s="13" t="s">
        <v>77</v>
      </c>
      <c r="AY205" s="235" t="s">
        <v>111</v>
      </c>
    </row>
    <row r="206" s="13" customFormat="1">
      <c r="A206" s="13"/>
      <c r="B206" s="224"/>
      <c r="C206" s="225"/>
      <c r="D206" s="226" t="s">
        <v>122</v>
      </c>
      <c r="E206" s="225"/>
      <c r="F206" s="228" t="s">
        <v>340</v>
      </c>
      <c r="G206" s="225"/>
      <c r="H206" s="229">
        <v>14.961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122</v>
      </c>
      <c r="AU206" s="235" t="s">
        <v>79</v>
      </c>
      <c r="AV206" s="13" t="s">
        <v>79</v>
      </c>
      <c r="AW206" s="13" t="s">
        <v>4</v>
      </c>
      <c r="AX206" s="13" t="s">
        <v>77</v>
      </c>
      <c r="AY206" s="235" t="s">
        <v>111</v>
      </c>
    </row>
    <row r="207" s="2" customFormat="1" ht="24.15" customHeight="1">
      <c r="A207" s="40"/>
      <c r="B207" s="41"/>
      <c r="C207" s="206" t="s">
        <v>341</v>
      </c>
      <c r="D207" s="206" t="s">
        <v>113</v>
      </c>
      <c r="E207" s="207" t="s">
        <v>342</v>
      </c>
      <c r="F207" s="208" t="s">
        <v>343</v>
      </c>
      <c r="G207" s="209" t="s">
        <v>130</v>
      </c>
      <c r="H207" s="210">
        <v>196.55000000000001</v>
      </c>
      <c r="I207" s="211"/>
      <c r="J207" s="212">
        <f>ROUND(I207*H207,2)</f>
        <v>0</v>
      </c>
      <c r="K207" s="208" t="s">
        <v>117</v>
      </c>
      <c r="L207" s="46"/>
      <c r="M207" s="213" t="s">
        <v>19</v>
      </c>
      <c r="N207" s="214" t="s">
        <v>40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118</v>
      </c>
      <c r="AT207" s="217" t="s">
        <v>113</v>
      </c>
      <c r="AU207" s="217" t="s">
        <v>79</v>
      </c>
      <c r="AY207" s="19" t="s">
        <v>111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77</v>
      </c>
      <c r="BK207" s="218">
        <f>ROUND(I207*H207,2)</f>
        <v>0</v>
      </c>
      <c r="BL207" s="19" t="s">
        <v>118</v>
      </c>
      <c r="BM207" s="217" t="s">
        <v>344</v>
      </c>
    </row>
    <row r="208" s="2" customFormat="1">
      <c r="A208" s="40"/>
      <c r="B208" s="41"/>
      <c r="C208" s="42"/>
      <c r="D208" s="219" t="s">
        <v>120</v>
      </c>
      <c r="E208" s="42"/>
      <c r="F208" s="220" t="s">
        <v>345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120</v>
      </c>
      <c r="AU208" s="19" t="s">
        <v>79</v>
      </c>
    </row>
    <row r="209" s="14" customFormat="1">
      <c r="A209" s="14"/>
      <c r="B209" s="236"/>
      <c r="C209" s="237"/>
      <c r="D209" s="226" t="s">
        <v>122</v>
      </c>
      <c r="E209" s="238" t="s">
        <v>19</v>
      </c>
      <c r="F209" s="239" t="s">
        <v>320</v>
      </c>
      <c r="G209" s="237"/>
      <c r="H209" s="238" t="s">
        <v>19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122</v>
      </c>
      <c r="AU209" s="245" t="s">
        <v>79</v>
      </c>
      <c r="AV209" s="14" t="s">
        <v>77</v>
      </c>
      <c r="AW209" s="14" t="s">
        <v>31</v>
      </c>
      <c r="AX209" s="14" t="s">
        <v>69</v>
      </c>
      <c r="AY209" s="245" t="s">
        <v>111</v>
      </c>
    </row>
    <row r="210" s="13" customFormat="1">
      <c r="A210" s="13"/>
      <c r="B210" s="224"/>
      <c r="C210" s="225"/>
      <c r="D210" s="226" t="s">
        <v>122</v>
      </c>
      <c r="E210" s="227" t="s">
        <v>19</v>
      </c>
      <c r="F210" s="228" t="s">
        <v>346</v>
      </c>
      <c r="G210" s="225"/>
      <c r="H210" s="229">
        <v>196.55000000000001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122</v>
      </c>
      <c r="AU210" s="235" t="s">
        <v>79</v>
      </c>
      <c r="AV210" s="13" t="s">
        <v>79</v>
      </c>
      <c r="AW210" s="13" t="s">
        <v>31</v>
      </c>
      <c r="AX210" s="13" t="s">
        <v>77</v>
      </c>
      <c r="AY210" s="235" t="s">
        <v>111</v>
      </c>
    </row>
    <row r="211" s="12" customFormat="1" ht="22.8" customHeight="1">
      <c r="A211" s="12"/>
      <c r="B211" s="190"/>
      <c r="C211" s="191"/>
      <c r="D211" s="192" t="s">
        <v>68</v>
      </c>
      <c r="E211" s="204" t="s">
        <v>79</v>
      </c>
      <c r="F211" s="204" t="s">
        <v>347</v>
      </c>
      <c r="G211" s="191"/>
      <c r="H211" s="191"/>
      <c r="I211" s="194"/>
      <c r="J211" s="205">
        <f>BK211</f>
        <v>0</v>
      </c>
      <c r="K211" s="191"/>
      <c r="L211" s="196"/>
      <c r="M211" s="197"/>
      <c r="N211" s="198"/>
      <c r="O211" s="198"/>
      <c r="P211" s="199">
        <f>SUM(P212:P231)</f>
        <v>0</v>
      </c>
      <c r="Q211" s="198"/>
      <c r="R211" s="199">
        <f>SUM(R212:R231)</f>
        <v>1.11061784</v>
      </c>
      <c r="S211" s="198"/>
      <c r="T211" s="200">
        <f>SUM(T212:T231)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1" t="s">
        <v>77</v>
      </c>
      <c r="AT211" s="202" t="s">
        <v>68</v>
      </c>
      <c r="AU211" s="202" t="s">
        <v>77</v>
      </c>
      <c r="AY211" s="201" t="s">
        <v>111</v>
      </c>
      <c r="BK211" s="203">
        <f>SUM(BK212:BK231)</f>
        <v>0</v>
      </c>
    </row>
    <row r="212" s="2" customFormat="1" ht="24.15" customHeight="1">
      <c r="A212" s="40"/>
      <c r="B212" s="41"/>
      <c r="C212" s="206" t="s">
        <v>7</v>
      </c>
      <c r="D212" s="206" t="s">
        <v>113</v>
      </c>
      <c r="E212" s="207" t="s">
        <v>348</v>
      </c>
      <c r="F212" s="208" t="s">
        <v>349</v>
      </c>
      <c r="G212" s="209" t="s">
        <v>167</v>
      </c>
      <c r="H212" s="210">
        <v>161.01300000000001</v>
      </c>
      <c r="I212" s="211"/>
      <c r="J212" s="212">
        <f>ROUND(I212*H212,2)</f>
        <v>0</v>
      </c>
      <c r="K212" s="208" t="s">
        <v>117</v>
      </c>
      <c r="L212" s="46"/>
      <c r="M212" s="213" t="s">
        <v>19</v>
      </c>
      <c r="N212" s="214" t="s">
        <v>40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118</v>
      </c>
      <c r="AT212" s="217" t="s">
        <v>113</v>
      </c>
      <c r="AU212" s="217" t="s">
        <v>79</v>
      </c>
      <c r="AY212" s="19" t="s">
        <v>111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77</v>
      </c>
      <c r="BK212" s="218">
        <f>ROUND(I212*H212,2)</f>
        <v>0</v>
      </c>
      <c r="BL212" s="19" t="s">
        <v>118</v>
      </c>
      <c r="BM212" s="217" t="s">
        <v>350</v>
      </c>
    </row>
    <row r="213" s="2" customFormat="1">
      <c r="A213" s="40"/>
      <c r="B213" s="41"/>
      <c r="C213" s="42"/>
      <c r="D213" s="219" t="s">
        <v>120</v>
      </c>
      <c r="E213" s="42"/>
      <c r="F213" s="220" t="s">
        <v>351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120</v>
      </c>
      <c r="AU213" s="19" t="s">
        <v>79</v>
      </c>
    </row>
    <row r="214" s="14" customFormat="1">
      <c r="A214" s="14"/>
      <c r="B214" s="236"/>
      <c r="C214" s="237"/>
      <c r="D214" s="226" t="s">
        <v>122</v>
      </c>
      <c r="E214" s="238" t="s">
        <v>19</v>
      </c>
      <c r="F214" s="239" t="s">
        <v>352</v>
      </c>
      <c r="G214" s="237"/>
      <c r="H214" s="238" t="s">
        <v>19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122</v>
      </c>
      <c r="AU214" s="245" t="s">
        <v>79</v>
      </c>
      <c r="AV214" s="14" t="s">
        <v>77</v>
      </c>
      <c r="AW214" s="14" t="s">
        <v>31</v>
      </c>
      <c r="AX214" s="14" t="s">
        <v>69</v>
      </c>
      <c r="AY214" s="245" t="s">
        <v>111</v>
      </c>
    </row>
    <row r="215" s="13" customFormat="1">
      <c r="A215" s="13"/>
      <c r="B215" s="224"/>
      <c r="C215" s="225"/>
      <c r="D215" s="226" t="s">
        <v>122</v>
      </c>
      <c r="E215" s="227" t="s">
        <v>19</v>
      </c>
      <c r="F215" s="228" t="s">
        <v>353</v>
      </c>
      <c r="G215" s="225"/>
      <c r="H215" s="229">
        <v>161.01300000000001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122</v>
      </c>
      <c r="AU215" s="235" t="s">
        <v>79</v>
      </c>
      <c r="AV215" s="13" t="s">
        <v>79</v>
      </c>
      <c r="AW215" s="13" t="s">
        <v>31</v>
      </c>
      <c r="AX215" s="13" t="s">
        <v>77</v>
      </c>
      <c r="AY215" s="235" t="s">
        <v>111</v>
      </c>
    </row>
    <row r="216" s="2" customFormat="1" ht="24.15" customHeight="1">
      <c r="A216" s="40"/>
      <c r="B216" s="41"/>
      <c r="C216" s="206" t="s">
        <v>354</v>
      </c>
      <c r="D216" s="206" t="s">
        <v>113</v>
      </c>
      <c r="E216" s="207" t="s">
        <v>355</v>
      </c>
      <c r="F216" s="208" t="s">
        <v>356</v>
      </c>
      <c r="G216" s="209" t="s">
        <v>130</v>
      </c>
      <c r="H216" s="210">
        <v>946.20399999999995</v>
      </c>
      <c r="I216" s="211"/>
      <c r="J216" s="212">
        <f>ROUND(I216*H216,2)</f>
        <v>0</v>
      </c>
      <c r="K216" s="208" t="s">
        <v>117</v>
      </c>
      <c r="L216" s="46"/>
      <c r="M216" s="213" t="s">
        <v>19</v>
      </c>
      <c r="N216" s="214" t="s">
        <v>40</v>
      </c>
      <c r="O216" s="86"/>
      <c r="P216" s="215">
        <f>O216*H216</f>
        <v>0</v>
      </c>
      <c r="Q216" s="215">
        <v>0.00017000000000000001</v>
      </c>
      <c r="R216" s="215">
        <f>Q216*H216</f>
        <v>0.16085468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118</v>
      </c>
      <c r="AT216" s="217" t="s">
        <v>113</v>
      </c>
      <c r="AU216" s="217" t="s">
        <v>79</v>
      </c>
      <c r="AY216" s="19" t="s">
        <v>111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77</v>
      </c>
      <c r="BK216" s="218">
        <f>ROUND(I216*H216,2)</f>
        <v>0</v>
      </c>
      <c r="BL216" s="19" t="s">
        <v>118</v>
      </c>
      <c r="BM216" s="217" t="s">
        <v>357</v>
      </c>
    </row>
    <row r="217" s="2" customFormat="1">
      <c r="A217" s="40"/>
      <c r="B217" s="41"/>
      <c r="C217" s="42"/>
      <c r="D217" s="219" t="s">
        <v>120</v>
      </c>
      <c r="E217" s="42"/>
      <c r="F217" s="220" t="s">
        <v>358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120</v>
      </c>
      <c r="AU217" s="19" t="s">
        <v>79</v>
      </c>
    </row>
    <row r="218" s="13" customFormat="1">
      <c r="A218" s="13"/>
      <c r="B218" s="224"/>
      <c r="C218" s="225"/>
      <c r="D218" s="226" t="s">
        <v>122</v>
      </c>
      <c r="E218" s="227" t="s">
        <v>19</v>
      </c>
      <c r="F218" s="228" t="s">
        <v>359</v>
      </c>
      <c r="G218" s="225"/>
      <c r="H218" s="229">
        <v>946.20399999999995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122</v>
      </c>
      <c r="AU218" s="235" t="s">
        <v>79</v>
      </c>
      <c r="AV218" s="13" t="s">
        <v>79</v>
      </c>
      <c r="AW218" s="13" t="s">
        <v>31</v>
      </c>
      <c r="AX218" s="13" t="s">
        <v>77</v>
      </c>
      <c r="AY218" s="235" t="s">
        <v>111</v>
      </c>
    </row>
    <row r="219" s="2" customFormat="1" ht="16.5" customHeight="1">
      <c r="A219" s="40"/>
      <c r="B219" s="41"/>
      <c r="C219" s="261" t="s">
        <v>360</v>
      </c>
      <c r="D219" s="261" t="s">
        <v>304</v>
      </c>
      <c r="E219" s="262" t="s">
        <v>361</v>
      </c>
      <c r="F219" s="263" t="s">
        <v>362</v>
      </c>
      <c r="G219" s="264" t="s">
        <v>130</v>
      </c>
      <c r="H219" s="265">
        <v>1120.779</v>
      </c>
      <c r="I219" s="266"/>
      <c r="J219" s="267">
        <f>ROUND(I219*H219,2)</f>
        <v>0</v>
      </c>
      <c r="K219" s="263" t="s">
        <v>117</v>
      </c>
      <c r="L219" s="268"/>
      <c r="M219" s="269" t="s">
        <v>19</v>
      </c>
      <c r="N219" s="270" t="s">
        <v>40</v>
      </c>
      <c r="O219" s="86"/>
      <c r="P219" s="215">
        <f>O219*H219</f>
        <v>0</v>
      </c>
      <c r="Q219" s="215">
        <v>0.00020000000000000001</v>
      </c>
      <c r="R219" s="215">
        <f>Q219*H219</f>
        <v>0.22415580000000002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154</v>
      </c>
      <c r="AT219" s="217" t="s">
        <v>304</v>
      </c>
      <c r="AU219" s="217" t="s">
        <v>79</v>
      </c>
      <c r="AY219" s="19" t="s">
        <v>111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77</v>
      </c>
      <c r="BK219" s="218">
        <f>ROUND(I219*H219,2)</f>
        <v>0</v>
      </c>
      <c r="BL219" s="19" t="s">
        <v>118</v>
      </c>
      <c r="BM219" s="217" t="s">
        <v>363</v>
      </c>
    </row>
    <row r="220" s="13" customFormat="1">
      <c r="A220" s="13"/>
      <c r="B220" s="224"/>
      <c r="C220" s="225"/>
      <c r="D220" s="226" t="s">
        <v>122</v>
      </c>
      <c r="E220" s="225"/>
      <c r="F220" s="228" t="s">
        <v>364</v>
      </c>
      <c r="G220" s="225"/>
      <c r="H220" s="229">
        <v>1120.779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122</v>
      </c>
      <c r="AU220" s="235" t="s">
        <v>79</v>
      </c>
      <c r="AV220" s="13" t="s">
        <v>79</v>
      </c>
      <c r="AW220" s="13" t="s">
        <v>4</v>
      </c>
      <c r="AX220" s="13" t="s">
        <v>77</v>
      </c>
      <c r="AY220" s="235" t="s">
        <v>111</v>
      </c>
    </row>
    <row r="221" s="2" customFormat="1" ht="16.5" customHeight="1">
      <c r="A221" s="40"/>
      <c r="B221" s="41"/>
      <c r="C221" s="206" t="s">
        <v>365</v>
      </c>
      <c r="D221" s="206" t="s">
        <v>113</v>
      </c>
      <c r="E221" s="207" t="s">
        <v>366</v>
      </c>
      <c r="F221" s="208" t="s">
        <v>367</v>
      </c>
      <c r="G221" s="209" t="s">
        <v>167</v>
      </c>
      <c r="H221" s="210">
        <v>0.28799999999999998</v>
      </c>
      <c r="I221" s="211"/>
      <c r="J221" s="212">
        <f>ROUND(I221*H221,2)</f>
        <v>0</v>
      </c>
      <c r="K221" s="208" t="s">
        <v>19</v>
      </c>
      <c r="L221" s="46"/>
      <c r="M221" s="213" t="s">
        <v>19</v>
      </c>
      <c r="N221" s="214" t="s">
        <v>40</v>
      </c>
      <c r="O221" s="86"/>
      <c r="P221" s="215">
        <f>O221*H221</f>
        <v>0</v>
      </c>
      <c r="Q221" s="215">
        <v>2.5018699999999998</v>
      </c>
      <c r="R221" s="215">
        <f>Q221*H221</f>
        <v>0.72053855999999994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118</v>
      </c>
      <c r="AT221" s="217" t="s">
        <v>113</v>
      </c>
      <c r="AU221" s="217" t="s">
        <v>79</v>
      </c>
      <c r="AY221" s="19" t="s">
        <v>111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77</v>
      </c>
      <c r="BK221" s="218">
        <f>ROUND(I221*H221,2)</f>
        <v>0</v>
      </c>
      <c r="BL221" s="19" t="s">
        <v>118</v>
      </c>
      <c r="BM221" s="217" t="s">
        <v>368</v>
      </c>
    </row>
    <row r="222" s="14" customFormat="1">
      <c r="A222" s="14"/>
      <c r="B222" s="236"/>
      <c r="C222" s="237"/>
      <c r="D222" s="226" t="s">
        <v>122</v>
      </c>
      <c r="E222" s="238" t="s">
        <v>19</v>
      </c>
      <c r="F222" s="239" t="s">
        <v>369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122</v>
      </c>
      <c r="AU222" s="245" t="s">
        <v>79</v>
      </c>
      <c r="AV222" s="14" t="s">
        <v>77</v>
      </c>
      <c r="AW222" s="14" t="s">
        <v>31</v>
      </c>
      <c r="AX222" s="14" t="s">
        <v>69</v>
      </c>
      <c r="AY222" s="245" t="s">
        <v>111</v>
      </c>
    </row>
    <row r="223" s="13" customFormat="1">
      <c r="A223" s="13"/>
      <c r="B223" s="224"/>
      <c r="C223" s="225"/>
      <c r="D223" s="226" t="s">
        <v>122</v>
      </c>
      <c r="E223" s="227" t="s">
        <v>19</v>
      </c>
      <c r="F223" s="228" t="s">
        <v>370</v>
      </c>
      <c r="G223" s="225"/>
      <c r="H223" s="229">
        <v>0.28799999999999998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122</v>
      </c>
      <c r="AU223" s="235" t="s">
        <v>79</v>
      </c>
      <c r="AV223" s="13" t="s">
        <v>79</v>
      </c>
      <c r="AW223" s="13" t="s">
        <v>31</v>
      </c>
      <c r="AX223" s="13" t="s">
        <v>77</v>
      </c>
      <c r="AY223" s="235" t="s">
        <v>111</v>
      </c>
    </row>
    <row r="224" s="2" customFormat="1" ht="16.5" customHeight="1">
      <c r="A224" s="40"/>
      <c r="B224" s="41"/>
      <c r="C224" s="206" t="s">
        <v>371</v>
      </c>
      <c r="D224" s="206" t="s">
        <v>113</v>
      </c>
      <c r="E224" s="207" t="s">
        <v>372</v>
      </c>
      <c r="F224" s="208" t="s">
        <v>373</v>
      </c>
      <c r="G224" s="209" t="s">
        <v>130</v>
      </c>
      <c r="H224" s="210">
        <v>1.9199999999999999</v>
      </c>
      <c r="I224" s="211"/>
      <c r="J224" s="212">
        <f>ROUND(I224*H224,2)</f>
        <v>0</v>
      </c>
      <c r="K224" s="208" t="s">
        <v>117</v>
      </c>
      <c r="L224" s="46"/>
      <c r="M224" s="213" t="s">
        <v>19</v>
      </c>
      <c r="N224" s="214" t="s">
        <v>40</v>
      </c>
      <c r="O224" s="86"/>
      <c r="P224" s="215">
        <f>O224*H224</f>
        <v>0</v>
      </c>
      <c r="Q224" s="215">
        <v>0.00264</v>
      </c>
      <c r="R224" s="215">
        <f>Q224*H224</f>
        <v>0.0050688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118</v>
      </c>
      <c r="AT224" s="217" t="s">
        <v>113</v>
      </c>
      <c r="AU224" s="217" t="s">
        <v>79</v>
      </c>
      <c r="AY224" s="19" t="s">
        <v>111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77</v>
      </c>
      <c r="BK224" s="218">
        <f>ROUND(I224*H224,2)</f>
        <v>0</v>
      </c>
      <c r="BL224" s="19" t="s">
        <v>118</v>
      </c>
      <c r="BM224" s="217" t="s">
        <v>374</v>
      </c>
    </row>
    <row r="225" s="2" customFormat="1">
      <c r="A225" s="40"/>
      <c r="B225" s="41"/>
      <c r="C225" s="42"/>
      <c r="D225" s="219" t="s">
        <v>120</v>
      </c>
      <c r="E225" s="42"/>
      <c r="F225" s="220" t="s">
        <v>375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120</v>
      </c>
      <c r="AU225" s="19" t="s">
        <v>79</v>
      </c>
    </row>
    <row r="226" s="14" customFormat="1">
      <c r="A226" s="14"/>
      <c r="B226" s="236"/>
      <c r="C226" s="237"/>
      <c r="D226" s="226" t="s">
        <v>122</v>
      </c>
      <c r="E226" s="238" t="s">
        <v>19</v>
      </c>
      <c r="F226" s="239" t="s">
        <v>369</v>
      </c>
      <c r="G226" s="237"/>
      <c r="H226" s="238" t="s">
        <v>19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122</v>
      </c>
      <c r="AU226" s="245" t="s">
        <v>79</v>
      </c>
      <c r="AV226" s="14" t="s">
        <v>77</v>
      </c>
      <c r="AW226" s="14" t="s">
        <v>31</v>
      </c>
      <c r="AX226" s="14" t="s">
        <v>69</v>
      </c>
      <c r="AY226" s="245" t="s">
        <v>111</v>
      </c>
    </row>
    <row r="227" s="13" customFormat="1">
      <c r="A227" s="13"/>
      <c r="B227" s="224"/>
      <c r="C227" s="225"/>
      <c r="D227" s="226" t="s">
        <v>122</v>
      </c>
      <c r="E227" s="227" t="s">
        <v>19</v>
      </c>
      <c r="F227" s="228" t="s">
        <v>376</v>
      </c>
      <c r="G227" s="225"/>
      <c r="H227" s="229">
        <v>1.9199999999999999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122</v>
      </c>
      <c r="AU227" s="235" t="s">
        <v>79</v>
      </c>
      <c r="AV227" s="13" t="s">
        <v>79</v>
      </c>
      <c r="AW227" s="13" t="s">
        <v>31</v>
      </c>
      <c r="AX227" s="13" t="s">
        <v>77</v>
      </c>
      <c r="AY227" s="235" t="s">
        <v>111</v>
      </c>
    </row>
    <row r="228" s="2" customFormat="1" ht="16.5" customHeight="1">
      <c r="A228" s="40"/>
      <c r="B228" s="41"/>
      <c r="C228" s="206" t="s">
        <v>377</v>
      </c>
      <c r="D228" s="206" t="s">
        <v>113</v>
      </c>
      <c r="E228" s="207" t="s">
        <v>378</v>
      </c>
      <c r="F228" s="208" t="s">
        <v>379</v>
      </c>
      <c r="G228" s="209" t="s">
        <v>130</v>
      </c>
      <c r="H228" s="210">
        <v>1.9199999999999999</v>
      </c>
      <c r="I228" s="211"/>
      <c r="J228" s="212">
        <f>ROUND(I228*H228,2)</f>
        <v>0</v>
      </c>
      <c r="K228" s="208" t="s">
        <v>117</v>
      </c>
      <c r="L228" s="46"/>
      <c r="M228" s="213" t="s">
        <v>19</v>
      </c>
      <c r="N228" s="214" t="s">
        <v>40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118</v>
      </c>
      <c r="AT228" s="217" t="s">
        <v>113</v>
      </c>
      <c r="AU228" s="217" t="s">
        <v>79</v>
      </c>
      <c r="AY228" s="19" t="s">
        <v>111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77</v>
      </c>
      <c r="BK228" s="218">
        <f>ROUND(I228*H228,2)</f>
        <v>0</v>
      </c>
      <c r="BL228" s="19" t="s">
        <v>118</v>
      </c>
      <c r="BM228" s="217" t="s">
        <v>380</v>
      </c>
    </row>
    <row r="229" s="2" customFormat="1">
      <c r="A229" s="40"/>
      <c r="B229" s="41"/>
      <c r="C229" s="42"/>
      <c r="D229" s="219" t="s">
        <v>120</v>
      </c>
      <c r="E229" s="42"/>
      <c r="F229" s="220" t="s">
        <v>381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120</v>
      </c>
      <c r="AU229" s="19" t="s">
        <v>79</v>
      </c>
    </row>
    <row r="230" s="14" customFormat="1">
      <c r="A230" s="14"/>
      <c r="B230" s="236"/>
      <c r="C230" s="237"/>
      <c r="D230" s="226" t="s">
        <v>122</v>
      </c>
      <c r="E230" s="238" t="s">
        <v>19</v>
      </c>
      <c r="F230" s="239" t="s">
        <v>369</v>
      </c>
      <c r="G230" s="237"/>
      <c r="H230" s="238" t="s">
        <v>19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122</v>
      </c>
      <c r="AU230" s="245" t="s">
        <v>79</v>
      </c>
      <c r="AV230" s="14" t="s">
        <v>77</v>
      </c>
      <c r="AW230" s="14" t="s">
        <v>31</v>
      </c>
      <c r="AX230" s="14" t="s">
        <v>69</v>
      </c>
      <c r="AY230" s="245" t="s">
        <v>111</v>
      </c>
    </row>
    <row r="231" s="13" customFormat="1">
      <c r="A231" s="13"/>
      <c r="B231" s="224"/>
      <c r="C231" s="225"/>
      <c r="D231" s="226" t="s">
        <v>122</v>
      </c>
      <c r="E231" s="227" t="s">
        <v>19</v>
      </c>
      <c r="F231" s="228" t="s">
        <v>376</v>
      </c>
      <c r="G231" s="225"/>
      <c r="H231" s="229">
        <v>1.9199999999999999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122</v>
      </c>
      <c r="AU231" s="235" t="s">
        <v>79</v>
      </c>
      <c r="AV231" s="13" t="s">
        <v>79</v>
      </c>
      <c r="AW231" s="13" t="s">
        <v>31</v>
      </c>
      <c r="AX231" s="13" t="s">
        <v>77</v>
      </c>
      <c r="AY231" s="235" t="s">
        <v>111</v>
      </c>
    </row>
    <row r="232" s="12" customFormat="1" ht="22.8" customHeight="1">
      <c r="A232" s="12"/>
      <c r="B232" s="190"/>
      <c r="C232" s="191"/>
      <c r="D232" s="192" t="s">
        <v>68</v>
      </c>
      <c r="E232" s="204" t="s">
        <v>118</v>
      </c>
      <c r="F232" s="204" t="s">
        <v>382</v>
      </c>
      <c r="G232" s="191"/>
      <c r="H232" s="191"/>
      <c r="I232" s="194"/>
      <c r="J232" s="205">
        <f>BK232</f>
        <v>0</v>
      </c>
      <c r="K232" s="191"/>
      <c r="L232" s="196"/>
      <c r="M232" s="197"/>
      <c r="N232" s="198"/>
      <c r="O232" s="198"/>
      <c r="P232" s="199">
        <f>SUM(P233:P236)</f>
        <v>0</v>
      </c>
      <c r="Q232" s="198"/>
      <c r="R232" s="199">
        <f>SUM(R233:R236)</f>
        <v>16.9539887</v>
      </c>
      <c r="S232" s="198"/>
      <c r="T232" s="200">
        <f>SUM(T233:T236)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1" t="s">
        <v>77</v>
      </c>
      <c r="AT232" s="202" t="s">
        <v>68</v>
      </c>
      <c r="AU232" s="202" t="s">
        <v>77</v>
      </c>
      <c r="AY232" s="201" t="s">
        <v>111</v>
      </c>
      <c r="BK232" s="203">
        <f>SUM(BK233:BK236)</f>
        <v>0</v>
      </c>
    </row>
    <row r="233" s="2" customFormat="1" ht="24.15" customHeight="1">
      <c r="A233" s="40"/>
      <c r="B233" s="41"/>
      <c r="C233" s="206" t="s">
        <v>383</v>
      </c>
      <c r="D233" s="206" t="s">
        <v>113</v>
      </c>
      <c r="E233" s="207" t="s">
        <v>384</v>
      </c>
      <c r="F233" s="208" t="s">
        <v>385</v>
      </c>
      <c r="G233" s="209" t="s">
        <v>130</v>
      </c>
      <c r="H233" s="210">
        <v>22.809999999999999</v>
      </c>
      <c r="I233" s="211"/>
      <c r="J233" s="212">
        <f>ROUND(I233*H233,2)</f>
        <v>0</v>
      </c>
      <c r="K233" s="208" t="s">
        <v>117</v>
      </c>
      <c r="L233" s="46"/>
      <c r="M233" s="213" t="s">
        <v>19</v>
      </c>
      <c r="N233" s="214" t="s">
        <v>40</v>
      </c>
      <c r="O233" s="86"/>
      <c r="P233" s="215">
        <f>O233*H233</f>
        <v>0</v>
      </c>
      <c r="Q233" s="215">
        <v>0.74326999999999999</v>
      </c>
      <c r="R233" s="215">
        <f>Q233*H233</f>
        <v>16.9539887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118</v>
      </c>
      <c r="AT233" s="217" t="s">
        <v>113</v>
      </c>
      <c r="AU233" s="217" t="s">
        <v>79</v>
      </c>
      <c r="AY233" s="19" t="s">
        <v>111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77</v>
      </c>
      <c r="BK233" s="218">
        <f>ROUND(I233*H233,2)</f>
        <v>0</v>
      </c>
      <c r="BL233" s="19" t="s">
        <v>118</v>
      </c>
      <c r="BM233" s="217" t="s">
        <v>386</v>
      </c>
    </row>
    <row r="234" s="2" customFormat="1">
      <c r="A234" s="40"/>
      <c r="B234" s="41"/>
      <c r="C234" s="42"/>
      <c r="D234" s="219" t="s">
        <v>120</v>
      </c>
      <c r="E234" s="42"/>
      <c r="F234" s="220" t="s">
        <v>387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120</v>
      </c>
      <c r="AU234" s="19" t="s">
        <v>79</v>
      </c>
    </row>
    <row r="235" s="14" customFormat="1">
      <c r="A235" s="14"/>
      <c r="B235" s="236"/>
      <c r="C235" s="237"/>
      <c r="D235" s="226" t="s">
        <v>122</v>
      </c>
      <c r="E235" s="238" t="s">
        <v>19</v>
      </c>
      <c r="F235" s="239" t="s">
        <v>388</v>
      </c>
      <c r="G235" s="237"/>
      <c r="H235" s="238" t="s">
        <v>19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122</v>
      </c>
      <c r="AU235" s="245" t="s">
        <v>79</v>
      </c>
      <c r="AV235" s="14" t="s">
        <v>77</v>
      </c>
      <c r="AW235" s="14" t="s">
        <v>31</v>
      </c>
      <c r="AX235" s="14" t="s">
        <v>69</v>
      </c>
      <c r="AY235" s="245" t="s">
        <v>111</v>
      </c>
    </row>
    <row r="236" s="13" customFormat="1">
      <c r="A236" s="13"/>
      <c r="B236" s="224"/>
      <c r="C236" s="225"/>
      <c r="D236" s="226" t="s">
        <v>122</v>
      </c>
      <c r="E236" s="227" t="s">
        <v>19</v>
      </c>
      <c r="F236" s="228" t="s">
        <v>389</v>
      </c>
      <c r="G236" s="225"/>
      <c r="H236" s="229">
        <v>22.809999999999999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122</v>
      </c>
      <c r="AU236" s="235" t="s">
        <v>79</v>
      </c>
      <c r="AV236" s="13" t="s">
        <v>79</v>
      </c>
      <c r="AW236" s="13" t="s">
        <v>31</v>
      </c>
      <c r="AX236" s="13" t="s">
        <v>77</v>
      </c>
      <c r="AY236" s="235" t="s">
        <v>111</v>
      </c>
    </row>
    <row r="237" s="12" customFormat="1" ht="22.8" customHeight="1">
      <c r="A237" s="12"/>
      <c r="B237" s="190"/>
      <c r="C237" s="191"/>
      <c r="D237" s="192" t="s">
        <v>68</v>
      </c>
      <c r="E237" s="204" t="s">
        <v>138</v>
      </c>
      <c r="F237" s="204" t="s">
        <v>390</v>
      </c>
      <c r="G237" s="191"/>
      <c r="H237" s="191"/>
      <c r="I237" s="194"/>
      <c r="J237" s="205">
        <f>BK237</f>
        <v>0</v>
      </c>
      <c r="K237" s="191"/>
      <c r="L237" s="196"/>
      <c r="M237" s="197"/>
      <c r="N237" s="198"/>
      <c r="O237" s="198"/>
      <c r="P237" s="199">
        <f>SUM(P238:P280)</f>
        <v>0</v>
      </c>
      <c r="Q237" s="198"/>
      <c r="R237" s="199">
        <f>SUM(R238:R280)</f>
        <v>138.95570119999999</v>
      </c>
      <c r="S237" s="198"/>
      <c r="T237" s="200">
        <f>SUM(T238:T280)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1" t="s">
        <v>77</v>
      </c>
      <c r="AT237" s="202" t="s">
        <v>68</v>
      </c>
      <c r="AU237" s="202" t="s">
        <v>77</v>
      </c>
      <c r="AY237" s="201" t="s">
        <v>111</v>
      </c>
      <c r="BK237" s="203">
        <f>SUM(BK238:BK280)</f>
        <v>0</v>
      </c>
    </row>
    <row r="238" s="2" customFormat="1" ht="37.8" customHeight="1">
      <c r="A238" s="40"/>
      <c r="B238" s="41"/>
      <c r="C238" s="206" t="s">
        <v>391</v>
      </c>
      <c r="D238" s="206" t="s">
        <v>113</v>
      </c>
      <c r="E238" s="207" t="s">
        <v>392</v>
      </c>
      <c r="F238" s="208" t="s">
        <v>393</v>
      </c>
      <c r="G238" s="209" t="s">
        <v>130</v>
      </c>
      <c r="H238" s="210">
        <v>2509.7399999999998</v>
      </c>
      <c r="I238" s="211"/>
      <c r="J238" s="212">
        <f>ROUND(I238*H238,2)</f>
        <v>0</v>
      </c>
      <c r="K238" s="208" t="s">
        <v>117</v>
      </c>
      <c r="L238" s="46"/>
      <c r="M238" s="213" t="s">
        <v>19</v>
      </c>
      <c r="N238" s="214" t="s">
        <v>40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118</v>
      </c>
      <c r="AT238" s="217" t="s">
        <v>113</v>
      </c>
      <c r="AU238" s="217" t="s">
        <v>79</v>
      </c>
      <c r="AY238" s="19" t="s">
        <v>111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77</v>
      </c>
      <c r="BK238" s="218">
        <f>ROUND(I238*H238,2)</f>
        <v>0</v>
      </c>
      <c r="BL238" s="19" t="s">
        <v>118</v>
      </c>
      <c r="BM238" s="217" t="s">
        <v>394</v>
      </c>
    </row>
    <row r="239" s="2" customFormat="1">
      <c r="A239" s="40"/>
      <c r="B239" s="41"/>
      <c r="C239" s="42"/>
      <c r="D239" s="219" t="s">
        <v>120</v>
      </c>
      <c r="E239" s="42"/>
      <c r="F239" s="220" t="s">
        <v>395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120</v>
      </c>
      <c r="AU239" s="19" t="s">
        <v>79</v>
      </c>
    </row>
    <row r="240" s="13" customFormat="1">
      <c r="A240" s="13"/>
      <c r="B240" s="224"/>
      <c r="C240" s="225"/>
      <c r="D240" s="226" t="s">
        <v>122</v>
      </c>
      <c r="E240" s="227" t="s">
        <v>19</v>
      </c>
      <c r="F240" s="228" t="s">
        <v>396</v>
      </c>
      <c r="G240" s="225"/>
      <c r="H240" s="229">
        <v>2469.5799999999999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122</v>
      </c>
      <c r="AU240" s="235" t="s">
        <v>79</v>
      </c>
      <c r="AV240" s="13" t="s">
        <v>79</v>
      </c>
      <c r="AW240" s="13" t="s">
        <v>31</v>
      </c>
      <c r="AX240" s="13" t="s">
        <v>69</v>
      </c>
      <c r="AY240" s="235" t="s">
        <v>111</v>
      </c>
    </row>
    <row r="241" s="13" customFormat="1">
      <c r="A241" s="13"/>
      <c r="B241" s="224"/>
      <c r="C241" s="225"/>
      <c r="D241" s="226" t="s">
        <v>122</v>
      </c>
      <c r="E241" s="227" t="s">
        <v>19</v>
      </c>
      <c r="F241" s="228" t="s">
        <v>397</v>
      </c>
      <c r="G241" s="225"/>
      <c r="H241" s="229">
        <v>40.159999999999997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122</v>
      </c>
      <c r="AU241" s="235" t="s">
        <v>79</v>
      </c>
      <c r="AV241" s="13" t="s">
        <v>79</v>
      </c>
      <c r="AW241" s="13" t="s">
        <v>31</v>
      </c>
      <c r="AX241" s="13" t="s">
        <v>69</v>
      </c>
      <c r="AY241" s="235" t="s">
        <v>111</v>
      </c>
    </row>
    <row r="242" s="15" customFormat="1">
      <c r="A242" s="15"/>
      <c r="B242" s="246"/>
      <c r="C242" s="247"/>
      <c r="D242" s="226" t="s">
        <v>122</v>
      </c>
      <c r="E242" s="248" t="s">
        <v>19</v>
      </c>
      <c r="F242" s="249" t="s">
        <v>192</v>
      </c>
      <c r="G242" s="247"/>
      <c r="H242" s="250">
        <v>2509.7399999999998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6" t="s">
        <v>122</v>
      </c>
      <c r="AU242" s="256" t="s">
        <v>79</v>
      </c>
      <c r="AV242" s="15" t="s">
        <v>118</v>
      </c>
      <c r="AW242" s="15" t="s">
        <v>31</v>
      </c>
      <c r="AX242" s="15" t="s">
        <v>77</v>
      </c>
      <c r="AY242" s="256" t="s">
        <v>111</v>
      </c>
    </row>
    <row r="243" s="2" customFormat="1" ht="16.5" customHeight="1">
      <c r="A243" s="40"/>
      <c r="B243" s="41"/>
      <c r="C243" s="261" t="s">
        <v>398</v>
      </c>
      <c r="D243" s="261" t="s">
        <v>304</v>
      </c>
      <c r="E243" s="262" t="s">
        <v>399</v>
      </c>
      <c r="F243" s="263" t="s">
        <v>400</v>
      </c>
      <c r="G243" s="264" t="s">
        <v>198</v>
      </c>
      <c r="H243" s="265">
        <v>45.174999999999997</v>
      </c>
      <c r="I243" s="266"/>
      <c r="J243" s="267">
        <f>ROUND(I243*H243,2)</f>
        <v>0</v>
      </c>
      <c r="K243" s="263" t="s">
        <v>117</v>
      </c>
      <c r="L243" s="268"/>
      <c r="M243" s="269" t="s">
        <v>19</v>
      </c>
      <c r="N243" s="270" t="s">
        <v>40</v>
      </c>
      <c r="O243" s="86"/>
      <c r="P243" s="215">
        <f>O243*H243</f>
        <v>0</v>
      </c>
      <c r="Q243" s="215">
        <v>1</v>
      </c>
      <c r="R243" s="215">
        <f>Q243*H243</f>
        <v>45.174999999999997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154</v>
      </c>
      <c r="AT243" s="217" t="s">
        <v>304</v>
      </c>
      <c r="AU243" s="217" t="s">
        <v>79</v>
      </c>
      <c r="AY243" s="19" t="s">
        <v>111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77</v>
      </c>
      <c r="BK243" s="218">
        <f>ROUND(I243*H243,2)</f>
        <v>0</v>
      </c>
      <c r="BL243" s="19" t="s">
        <v>118</v>
      </c>
      <c r="BM243" s="217" t="s">
        <v>401</v>
      </c>
    </row>
    <row r="244" s="13" customFormat="1">
      <c r="A244" s="13"/>
      <c r="B244" s="224"/>
      <c r="C244" s="225"/>
      <c r="D244" s="226" t="s">
        <v>122</v>
      </c>
      <c r="E244" s="227" t="s">
        <v>19</v>
      </c>
      <c r="F244" s="228" t="s">
        <v>402</v>
      </c>
      <c r="G244" s="225"/>
      <c r="H244" s="229">
        <v>45.174999999999997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122</v>
      </c>
      <c r="AU244" s="235" t="s">
        <v>79</v>
      </c>
      <c r="AV244" s="13" t="s">
        <v>79</v>
      </c>
      <c r="AW244" s="13" t="s">
        <v>31</v>
      </c>
      <c r="AX244" s="13" t="s">
        <v>77</v>
      </c>
      <c r="AY244" s="235" t="s">
        <v>111</v>
      </c>
    </row>
    <row r="245" s="2" customFormat="1" ht="21.75" customHeight="1">
      <c r="A245" s="40"/>
      <c r="B245" s="41"/>
      <c r="C245" s="206" t="s">
        <v>403</v>
      </c>
      <c r="D245" s="206" t="s">
        <v>113</v>
      </c>
      <c r="E245" s="207" t="s">
        <v>404</v>
      </c>
      <c r="F245" s="208" t="s">
        <v>405</v>
      </c>
      <c r="G245" s="209" t="s">
        <v>130</v>
      </c>
      <c r="H245" s="210">
        <v>2196.3000000000002</v>
      </c>
      <c r="I245" s="211"/>
      <c r="J245" s="212">
        <f>ROUND(I245*H245,2)</f>
        <v>0</v>
      </c>
      <c r="K245" s="208" t="s">
        <v>117</v>
      </c>
      <c r="L245" s="46"/>
      <c r="M245" s="213" t="s">
        <v>19</v>
      </c>
      <c r="N245" s="214" t="s">
        <v>40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118</v>
      </c>
      <c r="AT245" s="217" t="s">
        <v>113</v>
      </c>
      <c r="AU245" s="217" t="s">
        <v>79</v>
      </c>
      <c r="AY245" s="19" t="s">
        <v>111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77</v>
      </c>
      <c r="BK245" s="218">
        <f>ROUND(I245*H245,2)</f>
        <v>0</v>
      </c>
      <c r="BL245" s="19" t="s">
        <v>118</v>
      </c>
      <c r="BM245" s="217" t="s">
        <v>406</v>
      </c>
    </row>
    <row r="246" s="2" customFormat="1">
      <c r="A246" s="40"/>
      <c r="B246" s="41"/>
      <c r="C246" s="42"/>
      <c r="D246" s="219" t="s">
        <v>120</v>
      </c>
      <c r="E246" s="42"/>
      <c r="F246" s="220" t="s">
        <v>407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120</v>
      </c>
      <c r="AU246" s="19" t="s">
        <v>79</v>
      </c>
    </row>
    <row r="247" s="13" customFormat="1">
      <c r="A247" s="13"/>
      <c r="B247" s="224"/>
      <c r="C247" s="225"/>
      <c r="D247" s="226" t="s">
        <v>122</v>
      </c>
      <c r="E247" s="227" t="s">
        <v>19</v>
      </c>
      <c r="F247" s="228" t="s">
        <v>408</v>
      </c>
      <c r="G247" s="225"/>
      <c r="H247" s="229">
        <v>2196.3000000000002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122</v>
      </c>
      <c r="AU247" s="235" t="s">
        <v>79</v>
      </c>
      <c r="AV247" s="13" t="s">
        <v>79</v>
      </c>
      <c r="AW247" s="13" t="s">
        <v>31</v>
      </c>
      <c r="AX247" s="13" t="s">
        <v>77</v>
      </c>
      <c r="AY247" s="235" t="s">
        <v>111</v>
      </c>
    </row>
    <row r="248" s="2" customFormat="1" ht="21.75" customHeight="1">
      <c r="A248" s="40"/>
      <c r="B248" s="41"/>
      <c r="C248" s="206" t="s">
        <v>409</v>
      </c>
      <c r="D248" s="206" t="s">
        <v>113</v>
      </c>
      <c r="E248" s="207" t="s">
        <v>410</v>
      </c>
      <c r="F248" s="208" t="s">
        <v>411</v>
      </c>
      <c r="G248" s="209" t="s">
        <v>130</v>
      </c>
      <c r="H248" s="210">
        <v>57.399999999999999</v>
      </c>
      <c r="I248" s="211"/>
      <c r="J248" s="212">
        <f>ROUND(I248*H248,2)</f>
        <v>0</v>
      </c>
      <c r="K248" s="208" t="s">
        <v>117</v>
      </c>
      <c r="L248" s="46"/>
      <c r="M248" s="213" t="s">
        <v>19</v>
      </c>
      <c r="N248" s="214" t="s">
        <v>40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118</v>
      </c>
      <c r="AT248" s="217" t="s">
        <v>113</v>
      </c>
      <c r="AU248" s="217" t="s">
        <v>79</v>
      </c>
      <c r="AY248" s="19" t="s">
        <v>111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77</v>
      </c>
      <c r="BK248" s="218">
        <f>ROUND(I248*H248,2)</f>
        <v>0</v>
      </c>
      <c r="BL248" s="19" t="s">
        <v>118</v>
      </c>
      <c r="BM248" s="217" t="s">
        <v>412</v>
      </c>
    </row>
    <row r="249" s="2" customFormat="1">
      <c r="A249" s="40"/>
      <c r="B249" s="41"/>
      <c r="C249" s="42"/>
      <c r="D249" s="219" t="s">
        <v>120</v>
      </c>
      <c r="E249" s="42"/>
      <c r="F249" s="220" t="s">
        <v>413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120</v>
      </c>
      <c r="AU249" s="19" t="s">
        <v>79</v>
      </c>
    </row>
    <row r="250" s="13" customFormat="1">
      <c r="A250" s="13"/>
      <c r="B250" s="224"/>
      <c r="C250" s="225"/>
      <c r="D250" s="226" t="s">
        <v>122</v>
      </c>
      <c r="E250" s="227" t="s">
        <v>19</v>
      </c>
      <c r="F250" s="228" t="s">
        <v>414</v>
      </c>
      <c r="G250" s="225"/>
      <c r="H250" s="229">
        <v>57.399999999999999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122</v>
      </c>
      <c r="AU250" s="235" t="s">
        <v>79</v>
      </c>
      <c r="AV250" s="13" t="s">
        <v>79</v>
      </c>
      <c r="AW250" s="13" t="s">
        <v>31</v>
      </c>
      <c r="AX250" s="13" t="s">
        <v>77</v>
      </c>
      <c r="AY250" s="235" t="s">
        <v>111</v>
      </c>
    </row>
    <row r="251" s="2" customFormat="1" ht="21.75" customHeight="1">
      <c r="A251" s="40"/>
      <c r="B251" s="41"/>
      <c r="C251" s="206" t="s">
        <v>415</v>
      </c>
      <c r="D251" s="206" t="s">
        <v>113</v>
      </c>
      <c r="E251" s="207" t="s">
        <v>416</v>
      </c>
      <c r="F251" s="208" t="s">
        <v>417</v>
      </c>
      <c r="G251" s="209" t="s">
        <v>130</v>
      </c>
      <c r="H251" s="210">
        <v>2646.23</v>
      </c>
      <c r="I251" s="211"/>
      <c r="J251" s="212">
        <f>ROUND(I251*H251,2)</f>
        <v>0</v>
      </c>
      <c r="K251" s="208" t="s">
        <v>117</v>
      </c>
      <c r="L251" s="46"/>
      <c r="M251" s="213" t="s">
        <v>19</v>
      </c>
      <c r="N251" s="214" t="s">
        <v>40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118</v>
      </c>
      <c r="AT251" s="217" t="s">
        <v>113</v>
      </c>
      <c r="AU251" s="217" t="s">
        <v>79</v>
      </c>
      <c r="AY251" s="19" t="s">
        <v>111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77</v>
      </c>
      <c r="BK251" s="218">
        <f>ROUND(I251*H251,2)</f>
        <v>0</v>
      </c>
      <c r="BL251" s="19" t="s">
        <v>118</v>
      </c>
      <c r="BM251" s="217" t="s">
        <v>418</v>
      </c>
    </row>
    <row r="252" s="2" customFormat="1">
      <c r="A252" s="40"/>
      <c r="B252" s="41"/>
      <c r="C252" s="42"/>
      <c r="D252" s="219" t="s">
        <v>120</v>
      </c>
      <c r="E252" s="42"/>
      <c r="F252" s="220" t="s">
        <v>419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120</v>
      </c>
      <c r="AU252" s="19" t="s">
        <v>79</v>
      </c>
    </row>
    <row r="253" s="13" customFormat="1">
      <c r="A253" s="13"/>
      <c r="B253" s="224"/>
      <c r="C253" s="225"/>
      <c r="D253" s="226" t="s">
        <v>122</v>
      </c>
      <c r="E253" s="227" t="s">
        <v>19</v>
      </c>
      <c r="F253" s="228" t="s">
        <v>420</v>
      </c>
      <c r="G253" s="225"/>
      <c r="H253" s="229">
        <v>2646.23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122</v>
      </c>
      <c r="AU253" s="235" t="s">
        <v>79</v>
      </c>
      <c r="AV253" s="13" t="s">
        <v>79</v>
      </c>
      <c r="AW253" s="13" t="s">
        <v>31</v>
      </c>
      <c r="AX253" s="13" t="s">
        <v>77</v>
      </c>
      <c r="AY253" s="235" t="s">
        <v>111</v>
      </c>
    </row>
    <row r="254" s="2" customFormat="1" ht="24.15" customHeight="1">
      <c r="A254" s="40"/>
      <c r="B254" s="41"/>
      <c r="C254" s="206" t="s">
        <v>421</v>
      </c>
      <c r="D254" s="206" t="s">
        <v>113</v>
      </c>
      <c r="E254" s="207" t="s">
        <v>422</v>
      </c>
      <c r="F254" s="208" t="s">
        <v>423</v>
      </c>
      <c r="G254" s="209" t="s">
        <v>130</v>
      </c>
      <c r="H254" s="210">
        <v>2009.71</v>
      </c>
      <c r="I254" s="211"/>
      <c r="J254" s="212">
        <f>ROUND(I254*H254,2)</f>
        <v>0</v>
      </c>
      <c r="K254" s="208" t="s">
        <v>117</v>
      </c>
      <c r="L254" s="46"/>
      <c r="M254" s="213" t="s">
        <v>19</v>
      </c>
      <c r="N254" s="214" t="s">
        <v>40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118</v>
      </c>
      <c r="AT254" s="217" t="s">
        <v>113</v>
      </c>
      <c r="AU254" s="217" t="s">
        <v>79</v>
      </c>
      <c r="AY254" s="19" t="s">
        <v>111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77</v>
      </c>
      <c r="BK254" s="218">
        <f>ROUND(I254*H254,2)</f>
        <v>0</v>
      </c>
      <c r="BL254" s="19" t="s">
        <v>118</v>
      </c>
      <c r="BM254" s="217" t="s">
        <v>424</v>
      </c>
    </row>
    <row r="255" s="2" customFormat="1">
      <c r="A255" s="40"/>
      <c r="B255" s="41"/>
      <c r="C255" s="42"/>
      <c r="D255" s="219" t="s">
        <v>120</v>
      </c>
      <c r="E255" s="42"/>
      <c r="F255" s="220" t="s">
        <v>425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120</v>
      </c>
      <c r="AU255" s="19" t="s">
        <v>79</v>
      </c>
    </row>
    <row r="256" s="13" customFormat="1">
      <c r="A256" s="13"/>
      <c r="B256" s="224"/>
      <c r="C256" s="225"/>
      <c r="D256" s="226" t="s">
        <v>122</v>
      </c>
      <c r="E256" s="227" t="s">
        <v>19</v>
      </c>
      <c r="F256" s="228" t="s">
        <v>426</v>
      </c>
      <c r="G256" s="225"/>
      <c r="H256" s="229">
        <v>2009.71</v>
      </c>
      <c r="I256" s="230"/>
      <c r="J256" s="225"/>
      <c r="K256" s="225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122</v>
      </c>
      <c r="AU256" s="235" t="s">
        <v>79</v>
      </c>
      <c r="AV256" s="13" t="s">
        <v>79</v>
      </c>
      <c r="AW256" s="13" t="s">
        <v>31</v>
      </c>
      <c r="AX256" s="13" t="s">
        <v>77</v>
      </c>
      <c r="AY256" s="235" t="s">
        <v>111</v>
      </c>
    </row>
    <row r="257" s="2" customFormat="1" ht="24.15" customHeight="1">
      <c r="A257" s="40"/>
      <c r="B257" s="41"/>
      <c r="C257" s="206" t="s">
        <v>427</v>
      </c>
      <c r="D257" s="206" t="s">
        <v>113</v>
      </c>
      <c r="E257" s="207" t="s">
        <v>428</v>
      </c>
      <c r="F257" s="208" t="s">
        <v>429</v>
      </c>
      <c r="G257" s="209" t="s">
        <v>130</v>
      </c>
      <c r="H257" s="210">
        <v>32.200000000000003</v>
      </c>
      <c r="I257" s="211"/>
      <c r="J257" s="212">
        <f>ROUND(I257*H257,2)</f>
        <v>0</v>
      </c>
      <c r="K257" s="208" t="s">
        <v>117</v>
      </c>
      <c r="L257" s="46"/>
      <c r="M257" s="213" t="s">
        <v>19</v>
      </c>
      <c r="N257" s="214" t="s">
        <v>40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118</v>
      </c>
      <c r="AT257" s="217" t="s">
        <v>113</v>
      </c>
      <c r="AU257" s="217" t="s">
        <v>79</v>
      </c>
      <c r="AY257" s="19" t="s">
        <v>111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77</v>
      </c>
      <c r="BK257" s="218">
        <f>ROUND(I257*H257,2)</f>
        <v>0</v>
      </c>
      <c r="BL257" s="19" t="s">
        <v>118</v>
      </c>
      <c r="BM257" s="217" t="s">
        <v>430</v>
      </c>
    </row>
    <row r="258" s="2" customFormat="1">
      <c r="A258" s="40"/>
      <c r="B258" s="41"/>
      <c r="C258" s="42"/>
      <c r="D258" s="219" t="s">
        <v>120</v>
      </c>
      <c r="E258" s="42"/>
      <c r="F258" s="220" t="s">
        <v>431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120</v>
      </c>
      <c r="AU258" s="19" t="s">
        <v>79</v>
      </c>
    </row>
    <row r="259" s="13" customFormat="1">
      <c r="A259" s="13"/>
      <c r="B259" s="224"/>
      <c r="C259" s="225"/>
      <c r="D259" s="226" t="s">
        <v>122</v>
      </c>
      <c r="E259" s="227" t="s">
        <v>19</v>
      </c>
      <c r="F259" s="228" t="s">
        <v>432</v>
      </c>
      <c r="G259" s="225"/>
      <c r="H259" s="229">
        <v>32.200000000000003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122</v>
      </c>
      <c r="AU259" s="235" t="s">
        <v>79</v>
      </c>
      <c r="AV259" s="13" t="s">
        <v>79</v>
      </c>
      <c r="AW259" s="13" t="s">
        <v>31</v>
      </c>
      <c r="AX259" s="13" t="s">
        <v>77</v>
      </c>
      <c r="AY259" s="235" t="s">
        <v>111</v>
      </c>
    </row>
    <row r="260" s="2" customFormat="1" ht="16.5" customHeight="1">
      <c r="A260" s="40"/>
      <c r="B260" s="41"/>
      <c r="C260" s="206" t="s">
        <v>433</v>
      </c>
      <c r="D260" s="206" t="s">
        <v>113</v>
      </c>
      <c r="E260" s="207" t="s">
        <v>434</v>
      </c>
      <c r="F260" s="208" t="s">
        <v>435</v>
      </c>
      <c r="G260" s="209" t="s">
        <v>167</v>
      </c>
      <c r="H260" s="210">
        <v>78.909999999999997</v>
      </c>
      <c r="I260" s="211"/>
      <c r="J260" s="212">
        <f>ROUND(I260*H260,2)</f>
        <v>0</v>
      </c>
      <c r="K260" s="208" t="s">
        <v>117</v>
      </c>
      <c r="L260" s="46"/>
      <c r="M260" s="213" t="s">
        <v>19</v>
      </c>
      <c r="N260" s="214" t="s">
        <v>40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118</v>
      </c>
      <c r="AT260" s="217" t="s">
        <v>113</v>
      </c>
      <c r="AU260" s="217" t="s">
        <v>79</v>
      </c>
      <c r="AY260" s="19" t="s">
        <v>111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77</v>
      </c>
      <c r="BK260" s="218">
        <f>ROUND(I260*H260,2)</f>
        <v>0</v>
      </c>
      <c r="BL260" s="19" t="s">
        <v>118</v>
      </c>
      <c r="BM260" s="217" t="s">
        <v>436</v>
      </c>
    </row>
    <row r="261" s="2" customFormat="1">
      <c r="A261" s="40"/>
      <c r="B261" s="41"/>
      <c r="C261" s="42"/>
      <c r="D261" s="219" t="s">
        <v>120</v>
      </c>
      <c r="E261" s="42"/>
      <c r="F261" s="220" t="s">
        <v>437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120</v>
      </c>
      <c r="AU261" s="19" t="s">
        <v>79</v>
      </c>
    </row>
    <row r="262" s="13" customFormat="1">
      <c r="A262" s="13"/>
      <c r="B262" s="224"/>
      <c r="C262" s="225"/>
      <c r="D262" s="226" t="s">
        <v>122</v>
      </c>
      <c r="E262" s="227" t="s">
        <v>19</v>
      </c>
      <c r="F262" s="228" t="s">
        <v>438</v>
      </c>
      <c r="G262" s="225"/>
      <c r="H262" s="229">
        <v>78.909999999999997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122</v>
      </c>
      <c r="AU262" s="235" t="s">
        <v>79</v>
      </c>
      <c r="AV262" s="13" t="s">
        <v>79</v>
      </c>
      <c r="AW262" s="13" t="s">
        <v>31</v>
      </c>
      <c r="AX262" s="13" t="s">
        <v>77</v>
      </c>
      <c r="AY262" s="235" t="s">
        <v>111</v>
      </c>
    </row>
    <row r="263" s="2" customFormat="1" ht="24.15" customHeight="1">
      <c r="A263" s="40"/>
      <c r="B263" s="41"/>
      <c r="C263" s="206" t="s">
        <v>439</v>
      </c>
      <c r="D263" s="206" t="s">
        <v>113</v>
      </c>
      <c r="E263" s="207" t="s">
        <v>440</v>
      </c>
      <c r="F263" s="208" t="s">
        <v>441</v>
      </c>
      <c r="G263" s="209" t="s">
        <v>130</v>
      </c>
      <c r="H263" s="210">
        <v>369.86000000000001</v>
      </c>
      <c r="I263" s="211"/>
      <c r="J263" s="212">
        <f>ROUND(I263*H263,2)</f>
        <v>0</v>
      </c>
      <c r="K263" s="208" t="s">
        <v>117</v>
      </c>
      <c r="L263" s="46"/>
      <c r="M263" s="213" t="s">
        <v>19</v>
      </c>
      <c r="N263" s="214" t="s">
        <v>40</v>
      </c>
      <c r="O263" s="86"/>
      <c r="P263" s="215">
        <f>O263*H263</f>
        <v>0</v>
      </c>
      <c r="Q263" s="215">
        <v>0.216</v>
      </c>
      <c r="R263" s="215">
        <f>Q263*H263</f>
        <v>79.889759999999995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118</v>
      </c>
      <c r="AT263" s="217" t="s">
        <v>113</v>
      </c>
      <c r="AU263" s="217" t="s">
        <v>79</v>
      </c>
      <c r="AY263" s="19" t="s">
        <v>111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77</v>
      </c>
      <c r="BK263" s="218">
        <f>ROUND(I263*H263,2)</f>
        <v>0</v>
      </c>
      <c r="BL263" s="19" t="s">
        <v>118</v>
      </c>
      <c r="BM263" s="217" t="s">
        <v>442</v>
      </c>
    </row>
    <row r="264" s="2" customFormat="1">
      <c r="A264" s="40"/>
      <c r="B264" s="41"/>
      <c r="C264" s="42"/>
      <c r="D264" s="219" t="s">
        <v>120</v>
      </c>
      <c r="E264" s="42"/>
      <c r="F264" s="220" t="s">
        <v>443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120</v>
      </c>
      <c r="AU264" s="19" t="s">
        <v>79</v>
      </c>
    </row>
    <row r="265" s="13" customFormat="1">
      <c r="A265" s="13"/>
      <c r="B265" s="224"/>
      <c r="C265" s="225"/>
      <c r="D265" s="226" t="s">
        <v>122</v>
      </c>
      <c r="E265" s="227" t="s">
        <v>19</v>
      </c>
      <c r="F265" s="228" t="s">
        <v>444</v>
      </c>
      <c r="G265" s="225"/>
      <c r="H265" s="229">
        <v>369.86000000000001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122</v>
      </c>
      <c r="AU265" s="235" t="s">
        <v>79</v>
      </c>
      <c r="AV265" s="13" t="s">
        <v>79</v>
      </c>
      <c r="AW265" s="13" t="s">
        <v>31</v>
      </c>
      <c r="AX265" s="13" t="s">
        <v>77</v>
      </c>
      <c r="AY265" s="235" t="s">
        <v>111</v>
      </c>
    </row>
    <row r="266" s="2" customFormat="1" ht="16.5" customHeight="1">
      <c r="A266" s="40"/>
      <c r="B266" s="41"/>
      <c r="C266" s="206" t="s">
        <v>445</v>
      </c>
      <c r="D266" s="206" t="s">
        <v>113</v>
      </c>
      <c r="E266" s="207" t="s">
        <v>446</v>
      </c>
      <c r="F266" s="208" t="s">
        <v>447</v>
      </c>
      <c r="G266" s="209" t="s">
        <v>130</v>
      </c>
      <c r="H266" s="210">
        <v>2196.3000000000002</v>
      </c>
      <c r="I266" s="211"/>
      <c r="J266" s="212">
        <f>ROUND(I266*H266,2)</f>
        <v>0</v>
      </c>
      <c r="K266" s="208" t="s">
        <v>117</v>
      </c>
      <c r="L266" s="46"/>
      <c r="M266" s="213" t="s">
        <v>19</v>
      </c>
      <c r="N266" s="214" t="s">
        <v>40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118</v>
      </c>
      <c r="AT266" s="217" t="s">
        <v>113</v>
      </c>
      <c r="AU266" s="217" t="s">
        <v>79</v>
      </c>
      <c r="AY266" s="19" t="s">
        <v>111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77</v>
      </c>
      <c r="BK266" s="218">
        <f>ROUND(I266*H266,2)</f>
        <v>0</v>
      </c>
      <c r="BL266" s="19" t="s">
        <v>118</v>
      </c>
      <c r="BM266" s="217" t="s">
        <v>448</v>
      </c>
    </row>
    <row r="267" s="2" customFormat="1">
      <c r="A267" s="40"/>
      <c r="B267" s="41"/>
      <c r="C267" s="42"/>
      <c r="D267" s="219" t="s">
        <v>120</v>
      </c>
      <c r="E267" s="42"/>
      <c r="F267" s="220" t="s">
        <v>449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120</v>
      </c>
      <c r="AU267" s="19" t="s">
        <v>79</v>
      </c>
    </row>
    <row r="268" s="13" customFormat="1">
      <c r="A268" s="13"/>
      <c r="B268" s="224"/>
      <c r="C268" s="225"/>
      <c r="D268" s="226" t="s">
        <v>122</v>
      </c>
      <c r="E268" s="227" t="s">
        <v>19</v>
      </c>
      <c r="F268" s="228" t="s">
        <v>408</v>
      </c>
      <c r="G268" s="225"/>
      <c r="H268" s="229">
        <v>2196.3000000000002</v>
      </c>
      <c r="I268" s="230"/>
      <c r="J268" s="225"/>
      <c r="K268" s="225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122</v>
      </c>
      <c r="AU268" s="235" t="s">
        <v>79</v>
      </c>
      <c r="AV268" s="13" t="s">
        <v>79</v>
      </c>
      <c r="AW268" s="13" t="s">
        <v>31</v>
      </c>
      <c r="AX268" s="13" t="s">
        <v>77</v>
      </c>
      <c r="AY268" s="235" t="s">
        <v>111</v>
      </c>
    </row>
    <row r="269" s="2" customFormat="1" ht="16.5" customHeight="1">
      <c r="A269" s="40"/>
      <c r="B269" s="41"/>
      <c r="C269" s="206" t="s">
        <v>450</v>
      </c>
      <c r="D269" s="206" t="s">
        <v>113</v>
      </c>
      <c r="E269" s="207" t="s">
        <v>451</v>
      </c>
      <c r="F269" s="208" t="s">
        <v>452</v>
      </c>
      <c r="G269" s="209" t="s">
        <v>130</v>
      </c>
      <c r="H269" s="210">
        <v>2009.71</v>
      </c>
      <c r="I269" s="211"/>
      <c r="J269" s="212">
        <f>ROUND(I269*H269,2)</f>
        <v>0</v>
      </c>
      <c r="K269" s="208" t="s">
        <v>117</v>
      </c>
      <c r="L269" s="46"/>
      <c r="M269" s="213" t="s">
        <v>19</v>
      </c>
      <c r="N269" s="214" t="s">
        <v>40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118</v>
      </c>
      <c r="AT269" s="217" t="s">
        <v>113</v>
      </c>
      <c r="AU269" s="217" t="s">
        <v>79</v>
      </c>
      <c r="AY269" s="19" t="s">
        <v>111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77</v>
      </c>
      <c r="BK269" s="218">
        <f>ROUND(I269*H269,2)</f>
        <v>0</v>
      </c>
      <c r="BL269" s="19" t="s">
        <v>118</v>
      </c>
      <c r="BM269" s="217" t="s">
        <v>453</v>
      </c>
    </row>
    <row r="270" s="2" customFormat="1">
      <c r="A270" s="40"/>
      <c r="B270" s="41"/>
      <c r="C270" s="42"/>
      <c r="D270" s="219" t="s">
        <v>120</v>
      </c>
      <c r="E270" s="42"/>
      <c r="F270" s="220" t="s">
        <v>454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120</v>
      </c>
      <c r="AU270" s="19" t="s">
        <v>79</v>
      </c>
    </row>
    <row r="271" s="13" customFormat="1">
      <c r="A271" s="13"/>
      <c r="B271" s="224"/>
      <c r="C271" s="225"/>
      <c r="D271" s="226" t="s">
        <v>122</v>
      </c>
      <c r="E271" s="227" t="s">
        <v>19</v>
      </c>
      <c r="F271" s="228" t="s">
        <v>426</v>
      </c>
      <c r="G271" s="225"/>
      <c r="H271" s="229">
        <v>2009.71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122</v>
      </c>
      <c r="AU271" s="235" t="s">
        <v>79</v>
      </c>
      <c r="AV271" s="13" t="s">
        <v>79</v>
      </c>
      <c r="AW271" s="13" t="s">
        <v>31</v>
      </c>
      <c r="AX271" s="13" t="s">
        <v>77</v>
      </c>
      <c r="AY271" s="235" t="s">
        <v>111</v>
      </c>
    </row>
    <row r="272" s="2" customFormat="1" ht="24.15" customHeight="1">
      <c r="A272" s="40"/>
      <c r="B272" s="41"/>
      <c r="C272" s="206" t="s">
        <v>455</v>
      </c>
      <c r="D272" s="206" t="s">
        <v>113</v>
      </c>
      <c r="E272" s="207" t="s">
        <v>456</v>
      </c>
      <c r="F272" s="208" t="s">
        <v>457</v>
      </c>
      <c r="G272" s="209" t="s">
        <v>130</v>
      </c>
      <c r="H272" s="210">
        <v>1943.6300000000001</v>
      </c>
      <c r="I272" s="211"/>
      <c r="J272" s="212">
        <f>ROUND(I272*H272,2)</f>
        <v>0</v>
      </c>
      <c r="K272" s="208" t="s">
        <v>117</v>
      </c>
      <c r="L272" s="46"/>
      <c r="M272" s="213" t="s">
        <v>19</v>
      </c>
      <c r="N272" s="214" t="s">
        <v>40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118</v>
      </c>
      <c r="AT272" s="217" t="s">
        <v>113</v>
      </c>
      <c r="AU272" s="217" t="s">
        <v>79</v>
      </c>
      <c r="AY272" s="19" t="s">
        <v>111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77</v>
      </c>
      <c r="BK272" s="218">
        <f>ROUND(I272*H272,2)</f>
        <v>0</v>
      </c>
      <c r="BL272" s="19" t="s">
        <v>118</v>
      </c>
      <c r="BM272" s="217" t="s">
        <v>458</v>
      </c>
    </row>
    <row r="273" s="2" customFormat="1">
      <c r="A273" s="40"/>
      <c r="B273" s="41"/>
      <c r="C273" s="42"/>
      <c r="D273" s="219" t="s">
        <v>120</v>
      </c>
      <c r="E273" s="42"/>
      <c r="F273" s="220" t="s">
        <v>459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120</v>
      </c>
      <c r="AU273" s="19" t="s">
        <v>79</v>
      </c>
    </row>
    <row r="274" s="13" customFormat="1">
      <c r="A274" s="13"/>
      <c r="B274" s="224"/>
      <c r="C274" s="225"/>
      <c r="D274" s="226" t="s">
        <v>122</v>
      </c>
      <c r="E274" s="227" t="s">
        <v>19</v>
      </c>
      <c r="F274" s="228" t="s">
        <v>460</v>
      </c>
      <c r="G274" s="225"/>
      <c r="H274" s="229">
        <v>1943.6300000000001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122</v>
      </c>
      <c r="AU274" s="235" t="s">
        <v>79</v>
      </c>
      <c r="AV274" s="13" t="s">
        <v>79</v>
      </c>
      <c r="AW274" s="13" t="s">
        <v>31</v>
      </c>
      <c r="AX274" s="13" t="s">
        <v>77</v>
      </c>
      <c r="AY274" s="235" t="s">
        <v>111</v>
      </c>
    </row>
    <row r="275" s="2" customFormat="1" ht="33" customHeight="1">
      <c r="A275" s="40"/>
      <c r="B275" s="41"/>
      <c r="C275" s="206" t="s">
        <v>461</v>
      </c>
      <c r="D275" s="206" t="s">
        <v>113</v>
      </c>
      <c r="E275" s="207" t="s">
        <v>462</v>
      </c>
      <c r="F275" s="208" t="s">
        <v>463</v>
      </c>
      <c r="G275" s="209" t="s">
        <v>130</v>
      </c>
      <c r="H275" s="210">
        <v>30.670000000000002</v>
      </c>
      <c r="I275" s="211"/>
      <c r="J275" s="212">
        <f>ROUND(I275*H275,2)</f>
        <v>0</v>
      </c>
      <c r="K275" s="208" t="s">
        <v>117</v>
      </c>
      <c r="L275" s="46"/>
      <c r="M275" s="213" t="s">
        <v>19</v>
      </c>
      <c r="N275" s="214" t="s">
        <v>40</v>
      </c>
      <c r="O275" s="86"/>
      <c r="P275" s="215">
        <f>O275*H275</f>
        <v>0</v>
      </c>
      <c r="Q275" s="215">
        <v>0.19536000000000001</v>
      </c>
      <c r="R275" s="215">
        <f>Q275*H275</f>
        <v>5.9916912000000009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118</v>
      </c>
      <c r="AT275" s="217" t="s">
        <v>113</v>
      </c>
      <c r="AU275" s="217" t="s">
        <v>79</v>
      </c>
      <c r="AY275" s="19" t="s">
        <v>111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77</v>
      </c>
      <c r="BK275" s="218">
        <f>ROUND(I275*H275,2)</f>
        <v>0</v>
      </c>
      <c r="BL275" s="19" t="s">
        <v>118</v>
      </c>
      <c r="BM275" s="217" t="s">
        <v>464</v>
      </c>
    </row>
    <row r="276" s="2" customFormat="1">
      <c r="A276" s="40"/>
      <c r="B276" s="41"/>
      <c r="C276" s="42"/>
      <c r="D276" s="219" t="s">
        <v>120</v>
      </c>
      <c r="E276" s="42"/>
      <c r="F276" s="220" t="s">
        <v>465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120</v>
      </c>
      <c r="AU276" s="19" t="s">
        <v>79</v>
      </c>
    </row>
    <row r="277" s="13" customFormat="1">
      <c r="A277" s="13"/>
      <c r="B277" s="224"/>
      <c r="C277" s="225"/>
      <c r="D277" s="226" t="s">
        <v>122</v>
      </c>
      <c r="E277" s="227" t="s">
        <v>19</v>
      </c>
      <c r="F277" s="228" t="s">
        <v>466</v>
      </c>
      <c r="G277" s="225"/>
      <c r="H277" s="229">
        <v>30.670000000000002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122</v>
      </c>
      <c r="AU277" s="235" t="s">
        <v>79</v>
      </c>
      <c r="AV277" s="13" t="s">
        <v>79</v>
      </c>
      <c r="AW277" s="13" t="s">
        <v>31</v>
      </c>
      <c r="AX277" s="13" t="s">
        <v>77</v>
      </c>
      <c r="AY277" s="235" t="s">
        <v>111</v>
      </c>
    </row>
    <row r="278" s="2" customFormat="1" ht="16.5" customHeight="1">
      <c r="A278" s="40"/>
      <c r="B278" s="41"/>
      <c r="C278" s="261" t="s">
        <v>467</v>
      </c>
      <c r="D278" s="261" t="s">
        <v>304</v>
      </c>
      <c r="E278" s="262" t="s">
        <v>468</v>
      </c>
      <c r="F278" s="263" t="s">
        <v>469</v>
      </c>
      <c r="G278" s="264" t="s">
        <v>130</v>
      </c>
      <c r="H278" s="265">
        <v>31.597000000000001</v>
      </c>
      <c r="I278" s="266"/>
      <c r="J278" s="267">
        <f>ROUND(I278*H278,2)</f>
        <v>0</v>
      </c>
      <c r="K278" s="263" t="s">
        <v>19</v>
      </c>
      <c r="L278" s="268"/>
      <c r="M278" s="269" t="s">
        <v>19</v>
      </c>
      <c r="N278" s="270" t="s">
        <v>40</v>
      </c>
      <c r="O278" s="86"/>
      <c r="P278" s="215">
        <f>O278*H278</f>
        <v>0</v>
      </c>
      <c r="Q278" s="215">
        <v>0.25</v>
      </c>
      <c r="R278" s="215">
        <f>Q278*H278</f>
        <v>7.8992500000000003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154</v>
      </c>
      <c r="AT278" s="217" t="s">
        <v>304</v>
      </c>
      <c r="AU278" s="217" t="s">
        <v>79</v>
      </c>
      <c r="AY278" s="19" t="s">
        <v>111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77</v>
      </c>
      <c r="BK278" s="218">
        <f>ROUND(I278*H278,2)</f>
        <v>0</v>
      </c>
      <c r="BL278" s="19" t="s">
        <v>118</v>
      </c>
      <c r="BM278" s="217" t="s">
        <v>470</v>
      </c>
    </row>
    <row r="279" s="13" customFormat="1">
      <c r="A279" s="13"/>
      <c r="B279" s="224"/>
      <c r="C279" s="225"/>
      <c r="D279" s="226" t="s">
        <v>122</v>
      </c>
      <c r="E279" s="227" t="s">
        <v>19</v>
      </c>
      <c r="F279" s="228" t="s">
        <v>471</v>
      </c>
      <c r="G279" s="225"/>
      <c r="H279" s="229">
        <v>30.977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122</v>
      </c>
      <c r="AU279" s="235" t="s">
        <v>79</v>
      </c>
      <c r="AV279" s="13" t="s">
        <v>79</v>
      </c>
      <c r="AW279" s="13" t="s">
        <v>31</v>
      </c>
      <c r="AX279" s="13" t="s">
        <v>77</v>
      </c>
      <c r="AY279" s="235" t="s">
        <v>111</v>
      </c>
    </row>
    <row r="280" s="13" customFormat="1">
      <c r="A280" s="13"/>
      <c r="B280" s="224"/>
      <c r="C280" s="225"/>
      <c r="D280" s="226" t="s">
        <v>122</v>
      </c>
      <c r="E280" s="225"/>
      <c r="F280" s="228" t="s">
        <v>472</v>
      </c>
      <c r="G280" s="225"/>
      <c r="H280" s="229">
        <v>31.597000000000001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122</v>
      </c>
      <c r="AU280" s="235" t="s">
        <v>79</v>
      </c>
      <c r="AV280" s="13" t="s">
        <v>79</v>
      </c>
      <c r="AW280" s="13" t="s">
        <v>4</v>
      </c>
      <c r="AX280" s="13" t="s">
        <v>77</v>
      </c>
      <c r="AY280" s="235" t="s">
        <v>111</v>
      </c>
    </row>
    <row r="281" s="12" customFormat="1" ht="22.8" customHeight="1">
      <c r="A281" s="12"/>
      <c r="B281" s="190"/>
      <c r="C281" s="191"/>
      <c r="D281" s="192" t="s">
        <v>68</v>
      </c>
      <c r="E281" s="204" t="s">
        <v>159</v>
      </c>
      <c r="F281" s="204" t="s">
        <v>473</v>
      </c>
      <c r="G281" s="191"/>
      <c r="H281" s="191"/>
      <c r="I281" s="194"/>
      <c r="J281" s="205">
        <f>BK281</f>
        <v>0</v>
      </c>
      <c r="K281" s="191"/>
      <c r="L281" s="196"/>
      <c r="M281" s="197"/>
      <c r="N281" s="198"/>
      <c r="O281" s="198"/>
      <c r="P281" s="199">
        <f>SUM(P282:P321)</f>
        <v>0</v>
      </c>
      <c r="Q281" s="198"/>
      <c r="R281" s="199">
        <f>SUM(R282:R321)</f>
        <v>18.749249548239998</v>
      </c>
      <c r="S281" s="198"/>
      <c r="T281" s="200">
        <f>SUM(T282:T321)</f>
        <v>5.5979999999999999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1" t="s">
        <v>77</v>
      </c>
      <c r="AT281" s="202" t="s">
        <v>68</v>
      </c>
      <c r="AU281" s="202" t="s">
        <v>77</v>
      </c>
      <c r="AY281" s="201" t="s">
        <v>111</v>
      </c>
      <c r="BK281" s="203">
        <f>SUM(BK282:BK321)</f>
        <v>0</v>
      </c>
    </row>
    <row r="282" s="2" customFormat="1" ht="21.75" customHeight="1">
      <c r="A282" s="40"/>
      <c r="B282" s="41"/>
      <c r="C282" s="206" t="s">
        <v>474</v>
      </c>
      <c r="D282" s="206" t="s">
        <v>113</v>
      </c>
      <c r="E282" s="207" t="s">
        <v>475</v>
      </c>
      <c r="F282" s="208" t="s">
        <v>476</v>
      </c>
      <c r="G282" s="209" t="s">
        <v>116</v>
      </c>
      <c r="H282" s="210">
        <v>2</v>
      </c>
      <c r="I282" s="211"/>
      <c r="J282" s="212">
        <f>ROUND(I282*H282,2)</f>
        <v>0</v>
      </c>
      <c r="K282" s="208" t="s">
        <v>117</v>
      </c>
      <c r="L282" s="46"/>
      <c r="M282" s="213" t="s">
        <v>19</v>
      </c>
      <c r="N282" s="214" t="s">
        <v>40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118</v>
      </c>
      <c r="AT282" s="217" t="s">
        <v>113</v>
      </c>
      <c r="AU282" s="217" t="s">
        <v>79</v>
      </c>
      <c r="AY282" s="19" t="s">
        <v>111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77</v>
      </c>
      <c r="BK282" s="218">
        <f>ROUND(I282*H282,2)</f>
        <v>0</v>
      </c>
      <c r="BL282" s="19" t="s">
        <v>118</v>
      </c>
      <c r="BM282" s="217" t="s">
        <v>477</v>
      </c>
    </row>
    <row r="283" s="2" customFormat="1">
      <c r="A283" s="40"/>
      <c r="B283" s="41"/>
      <c r="C283" s="42"/>
      <c r="D283" s="219" t="s">
        <v>120</v>
      </c>
      <c r="E283" s="42"/>
      <c r="F283" s="220" t="s">
        <v>478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120</v>
      </c>
      <c r="AU283" s="19" t="s">
        <v>79</v>
      </c>
    </row>
    <row r="284" s="13" customFormat="1">
      <c r="A284" s="13"/>
      <c r="B284" s="224"/>
      <c r="C284" s="225"/>
      <c r="D284" s="226" t="s">
        <v>122</v>
      </c>
      <c r="E284" s="227" t="s">
        <v>19</v>
      </c>
      <c r="F284" s="228" t="s">
        <v>479</v>
      </c>
      <c r="G284" s="225"/>
      <c r="H284" s="229">
        <v>2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122</v>
      </c>
      <c r="AU284" s="235" t="s">
        <v>79</v>
      </c>
      <c r="AV284" s="13" t="s">
        <v>79</v>
      </c>
      <c r="AW284" s="13" t="s">
        <v>31</v>
      </c>
      <c r="AX284" s="13" t="s">
        <v>77</v>
      </c>
      <c r="AY284" s="235" t="s">
        <v>111</v>
      </c>
    </row>
    <row r="285" s="2" customFormat="1" ht="16.5" customHeight="1">
      <c r="A285" s="40"/>
      <c r="B285" s="41"/>
      <c r="C285" s="261" t="s">
        <v>480</v>
      </c>
      <c r="D285" s="261" t="s">
        <v>304</v>
      </c>
      <c r="E285" s="262" t="s">
        <v>481</v>
      </c>
      <c r="F285" s="263" t="s">
        <v>482</v>
      </c>
      <c r="G285" s="264" t="s">
        <v>116</v>
      </c>
      <c r="H285" s="265">
        <v>2</v>
      </c>
      <c r="I285" s="266"/>
      <c r="J285" s="267">
        <f>ROUND(I285*H285,2)</f>
        <v>0</v>
      </c>
      <c r="K285" s="263" t="s">
        <v>19</v>
      </c>
      <c r="L285" s="268"/>
      <c r="M285" s="269" t="s">
        <v>19</v>
      </c>
      <c r="N285" s="270" t="s">
        <v>40</v>
      </c>
      <c r="O285" s="86"/>
      <c r="P285" s="215">
        <f>O285*H285</f>
        <v>0</v>
      </c>
      <c r="Q285" s="215">
        <v>0.0020999999999999999</v>
      </c>
      <c r="R285" s="215">
        <f>Q285*H285</f>
        <v>0.0041999999999999997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154</v>
      </c>
      <c r="AT285" s="217" t="s">
        <v>304</v>
      </c>
      <c r="AU285" s="217" t="s">
        <v>79</v>
      </c>
      <c r="AY285" s="19" t="s">
        <v>111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77</v>
      </c>
      <c r="BK285" s="218">
        <f>ROUND(I285*H285,2)</f>
        <v>0</v>
      </c>
      <c r="BL285" s="19" t="s">
        <v>118</v>
      </c>
      <c r="BM285" s="217" t="s">
        <v>483</v>
      </c>
    </row>
    <row r="286" s="2" customFormat="1" ht="16.5" customHeight="1">
      <c r="A286" s="40"/>
      <c r="B286" s="41"/>
      <c r="C286" s="206" t="s">
        <v>484</v>
      </c>
      <c r="D286" s="206" t="s">
        <v>113</v>
      </c>
      <c r="E286" s="207" t="s">
        <v>485</v>
      </c>
      <c r="F286" s="208" t="s">
        <v>486</v>
      </c>
      <c r="G286" s="209" t="s">
        <v>116</v>
      </c>
      <c r="H286" s="210">
        <v>2</v>
      </c>
      <c r="I286" s="211"/>
      <c r="J286" s="212">
        <f>ROUND(I286*H286,2)</f>
        <v>0</v>
      </c>
      <c r="K286" s="208" t="s">
        <v>117</v>
      </c>
      <c r="L286" s="46"/>
      <c r="M286" s="213" t="s">
        <v>19</v>
      </c>
      <c r="N286" s="214" t="s">
        <v>40</v>
      </c>
      <c r="O286" s="86"/>
      <c r="P286" s="215">
        <f>O286*H286</f>
        <v>0</v>
      </c>
      <c r="Q286" s="215">
        <v>0.00069999999999999999</v>
      </c>
      <c r="R286" s="215">
        <f>Q286*H286</f>
        <v>0.0014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118</v>
      </c>
      <c r="AT286" s="217" t="s">
        <v>113</v>
      </c>
      <c r="AU286" s="217" t="s">
        <v>79</v>
      </c>
      <c r="AY286" s="19" t="s">
        <v>111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77</v>
      </c>
      <c r="BK286" s="218">
        <f>ROUND(I286*H286,2)</f>
        <v>0</v>
      </c>
      <c r="BL286" s="19" t="s">
        <v>118</v>
      </c>
      <c r="BM286" s="217" t="s">
        <v>487</v>
      </c>
    </row>
    <row r="287" s="2" customFormat="1">
      <c r="A287" s="40"/>
      <c r="B287" s="41"/>
      <c r="C287" s="42"/>
      <c r="D287" s="219" t="s">
        <v>120</v>
      </c>
      <c r="E287" s="42"/>
      <c r="F287" s="220" t="s">
        <v>488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120</v>
      </c>
      <c r="AU287" s="19" t="s">
        <v>79</v>
      </c>
    </row>
    <row r="288" s="13" customFormat="1">
      <c r="A288" s="13"/>
      <c r="B288" s="224"/>
      <c r="C288" s="225"/>
      <c r="D288" s="226" t="s">
        <v>122</v>
      </c>
      <c r="E288" s="227" t="s">
        <v>19</v>
      </c>
      <c r="F288" s="228" t="s">
        <v>489</v>
      </c>
      <c r="G288" s="225"/>
      <c r="H288" s="229">
        <v>2</v>
      </c>
      <c r="I288" s="230"/>
      <c r="J288" s="225"/>
      <c r="K288" s="225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122</v>
      </c>
      <c r="AU288" s="235" t="s">
        <v>79</v>
      </c>
      <c r="AV288" s="13" t="s">
        <v>79</v>
      </c>
      <c r="AW288" s="13" t="s">
        <v>31</v>
      </c>
      <c r="AX288" s="13" t="s">
        <v>77</v>
      </c>
      <c r="AY288" s="235" t="s">
        <v>111</v>
      </c>
    </row>
    <row r="289" s="2" customFormat="1" ht="16.5" customHeight="1">
      <c r="A289" s="40"/>
      <c r="B289" s="41"/>
      <c r="C289" s="261" t="s">
        <v>490</v>
      </c>
      <c r="D289" s="261" t="s">
        <v>304</v>
      </c>
      <c r="E289" s="262" t="s">
        <v>491</v>
      </c>
      <c r="F289" s="263" t="s">
        <v>492</v>
      </c>
      <c r="G289" s="264" t="s">
        <v>116</v>
      </c>
      <c r="H289" s="265">
        <v>1</v>
      </c>
      <c r="I289" s="266"/>
      <c r="J289" s="267">
        <f>ROUND(I289*H289,2)</f>
        <v>0</v>
      </c>
      <c r="K289" s="263" t="s">
        <v>117</v>
      </c>
      <c r="L289" s="268"/>
      <c r="M289" s="269" t="s">
        <v>19</v>
      </c>
      <c r="N289" s="270" t="s">
        <v>40</v>
      </c>
      <c r="O289" s="86"/>
      <c r="P289" s="215">
        <f>O289*H289</f>
        <v>0</v>
      </c>
      <c r="Q289" s="215">
        <v>0.0025000000000000001</v>
      </c>
      <c r="R289" s="215">
        <f>Q289*H289</f>
        <v>0.0025000000000000001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154</v>
      </c>
      <c r="AT289" s="217" t="s">
        <v>304</v>
      </c>
      <c r="AU289" s="217" t="s">
        <v>79</v>
      </c>
      <c r="AY289" s="19" t="s">
        <v>111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77</v>
      </c>
      <c r="BK289" s="218">
        <f>ROUND(I289*H289,2)</f>
        <v>0</v>
      </c>
      <c r="BL289" s="19" t="s">
        <v>118</v>
      </c>
      <c r="BM289" s="217" t="s">
        <v>493</v>
      </c>
    </row>
    <row r="290" s="13" customFormat="1">
      <c r="A290" s="13"/>
      <c r="B290" s="224"/>
      <c r="C290" s="225"/>
      <c r="D290" s="226" t="s">
        <v>122</v>
      </c>
      <c r="E290" s="227" t="s">
        <v>19</v>
      </c>
      <c r="F290" s="228" t="s">
        <v>494</v>
      </c>
      <c r="G290" s="225"/>
      <c r="H290" s="229">
        <v>1</v>
      </c>
      <c r="I290" s="230"/>
      <c r="J290" s="225"/>
      <c r="K290" s="225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122</v>
      </c>
      <c r="AU290" s="235" t="s">
        <v>79</v>
      </c>
      <c r="AV290" s="13" t="s">
        <v>79</v>
      </c>
      <c r="AW290" s="13" t="s">
        <v>31</v>
      </c>
      <c r="AX290" s="13" t="s">
        <v>77</v>
      </c>
      <c r="AY290" s="235" t="s">
        <v>111</v>
      </c>
    </row>
    <row r="291" s="2" customFormat="1" ht="16.5" customHeight="1">
      <c r="A291" s="40"/>
      <c r="B291" s="41"/>
      <c r="C291" s="261" t="s">
        <v>495</v>
      </c>
      <c r="D291" s="261" t="s">
        <v>304</v>
      </c>
      <c r="E291" s="262" t="s">
        <v>496</v>
      </c>
      <c r="F291" s="263" t="s">
        <v>497</v>
      </c>
      <c r="G291" s="264" t="s">
        <v>116</v>
      </c>
      <c r="H291" s="265">
        <v>1</v>
      </c>
      <c r="I291" s="266"/>
      <c r="J291" s="267">
        <f>ROUND(I291*H291,2)</f>
        <v>0</v>
      </c>
      <c r="K291" s="263" t="s">
        <v>117</v>
      </c>
      <c r="L291" s="268"/>
      <c r="M291" s="269" t="s">
        <v>19</v>
      </c>
      <c r="N291" s="270" t="s">
        <v>40</v>
      </c>
      <c r="O291" s="86"/>
      <c r="P291" s="215">
        <f>O291*H291</f>
        <v>0</v>
      </c>
      <c r="Q291" s="215">
        <v>0.0016999999999999999</v>
      </c>
      <c r="R291" s="215">
        <f>Q291*H291</f>
        <v>0.0016999999999999999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154</v>
      </c>
      <c r="AT291" s="217" t="s">
        <v>304</v>
      </c>
      <c r="AU291" s="217" t="s">
        <v>79</v>
      </c>
      <c r="AY291" s="19" t="s">
        <v>111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77</v>
      </c>
      <c r="BK291" s="218">
        <f>ROUND(I291*H291,2)</f>
        <v>0</v>
      </c>
      <c r="BL291" s="19" t="s">
        <v>118</v>
      </c>
      <c r="BM291" s="217" t="s">
        <v>498</v>
      </c>
    </row>
    <row r="292" s="13" customFormat="1">
      <c r="A292" s="13"/>
      <c r="B292" s="224"/>
      <c r="C292" s="225"/>
      <c r="D292" s="226" t="s">
        <v>122</v>
      </c>
      <c r="E292" s="227" t="s">
        <v>19</v>
      </c>
      <c r="F292" s="228" t="s">
        <v>499</v>
      </c>
      <c r="G292" s="225"/>
      <c r="H292" s="229">
        <v>1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122</v>
      </c>
      <c r="AU292" s="235" t="s">
        <v>79</v>
      </c>
      <c r="AV292" s="13" t="s">
        <v>79</v>
      </c>
      <c r="AW292" s="13" t="s">
        <v>31</v>
      </c>
      <c r="AX292" s="13" t="s">
        <v>77</v>
      </c>
      <c r="AY292" s="235" t="s">
        <v>111</v>
      </c>
    </row>
    <row r="293" s="2" customFormat="1" ht="16.5" customHeight="1">
      <c r="A293" s="40"/>
      <c r="B293" s="41"/>
      <c r="C293" s="206" t="s">
        <v>500</v>
      </c>
      <c r="D293" s="206" t="s">
        <v>113</v>
      </c>
      <c r="E293" s="207" t="s">
        <v>501</v>
      </c>
      <c r="F293" s="208" t="s">
        <v>502</v>
      </c>
      <c r="G293" s="209" t="s">
        <v>116</v>
      </c>
      <c r="H293" s="210">
        <v>8</v>
      </c>
      <c r="I293" s="211"/>
      <c r="J293" s="212">
        <f>ROUND(I293*H293,2)</f>
        <v>0</v>
      </c>
      <c r="K293" s="208" t="s">
        <v>19</v>
      </c>
      <c r="L293" s="46"/>
      <c r="M293" s="213" t="s">
        <v>19</v>
      </c>
      <c r="N293" s="214" t="s">
        <v>40</v>
      </c>
      <c r="O293" s="86"/>
      <c r="P293" s="215">
        <f>O293*H293</f>
        <v>0</v>
      </c>
      <c r="Q293" s="215">
        <v>0.037063600000000002</v>
      </c>
      <c r="R293" s="215">
        <f>Q293*H293</f>
        <v>0.29650880000000002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118</v>
      </c>
      <c r="AT293" s="217" t="s">
        <v>113</v>
      </c>
      <c r="AU293" s="217" t="s">
        <v>79</v>
      </c>
      <c r="AY293" s="19" t="s">
        <v>111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77</v>
      </c>
      <c r="BK293" s="218">
        <f>ROUND(I293*H293,2)</f>
        <v>0</v>
      </c>
      <c r="BL293" s="19" t="s">
        <v>118</v>
      </c>
      <c r="BM293" s="217" t="s">
        <v>503</v>
      </c>
    </row>
    <row r="294" s="13" customFormat="1">
      <c r="A294" s="13"/>
      <c r="B294" s="224"/>
      <c r="C294" s="225"/>
      <c r="D294" s="226" t="s">
        <v>122</v>
      </c>
      <c r="E294" s="227" t="s">
        <v>19</v>
      </c>
      <c r="F294" s="228" t="s">
        <v>504</v>
      </c>
      <c r="G294" s="225"/>
      <c r="H294" s="229">
        <v>8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122</v>
      </c>
      <c r="AU294" s="235" t="s">
        <v>79</v>
      </c>
      <c r="AV294" s="13" t="s">
        <v>79</v>
      </c>
      <c r="AW294" s="13" t="s">
        <v>31</v>
      </c>
      <c r="AX294" s="13" t="s">
        <v>77</v>
      </c>
      <c r="AY294" s="235" t="s">
        <v>111</v>
      </c>
    </row>
    <row r="295" s="2" customFormat="1" ht="16.5" customHeight="1">
      <c r="A295" s="40"/>
      <c r="B295" s="41"/>
      <c r="C295" s="206" t="s">
        <v>505</v>
      </c>
      <c r="D295" s="206" t="s">
        <v>113</v>
      </c>
      <c r="E295" s="207" t="s">
        <v>506</v>
      </c>
      <c r="F295" s="208" t="s">
        <v>507</v>
      </c>
      <c r="G295" s="209" t="s">
        <v>116</v>
      </c>
      <c r="H295" s="210">
        <v>1</v>
      </c>
      <c r="I295" s="211"/>
      <c r="J295" s="212">
        <f>ROUND(I295*H295,2)</f>
        <v>0</v>
      </c>
      <c r="K295" s="208" t="s">
        <v>117</v>
      </c>
      <c r="L295" s="46"/>
      <c r="M295" s="213" t="s">
        <v>19</v>
      </c>
      <c r="N295" s="214" t="s">
        <v>40</v>
      </c>
      <c r="O295" s="86"/>
      <c r="P295" s="215">
        <f>O295*H295</f>
        <v>0</v>
      </c>
      <c r="Q295" s="215">
        <v>0.10940999999999999</v>
      </c>
      <c r="R295" s="215">
        <f>Q295*H295</f>
        <v>0.10940999999999999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118</v>
      </c>
      <c r="AT295" s="217" t="s">
        <v>113</v>
      </c>
      <c r="AU295" s="217" t="s">
        <v>79</v>
      </c>
      <c r="AY295" s="19" t="s">
        <v>111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77</v>
      </c>
      <c r="BK295" s="218">
        <f>ROUND(I295*H295,2)</f>
        <v>0</v>
      </c>
      <c r="BL295" s="19" t="s">
        <v>118</v>
      </c>
      <c r="BM295" s="217" t="s">
        <v>508</v>
      </c>
    </row>
    <row r="296" s="2" customFormat="1">
      <c r="A296" s="40"/>
      <c r="B296" s="41"/>
      <c r="C296" s="42"/>
      <c r="D296" s="219" t="s">
        <v>120</v>
      </c>
      <c r="E296" s="42"/>
      <c r="F296" s="220" t="s">
        <v>509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120</v>
      </c>
      <c r="AU296" s="19" t="s">
        <v>79</v>
      </c>
    </row>
    <row r="297" s="13" customFormat="1">
      <c r="A297" s="13"/>
      <c r="B297" s="224"/>
      <c r="C297" s="225"/>
      <c r="D297" s="226" t="s">
        <v>122</v>
      </c>
      <c r="E297" s="227" t="s">
        <v>19</v>
      </c>
      <c r="F297" s="228" t="s">
        <v>510</v>
      </c>
      <c r="G297" s="225"/>
      <c r="H297" s="229">
        <v>1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122</v>
      </c>
      <c r="AU297" s="235" t="s">
        <v>79</v>
      </c>
      <c r="AV297" s="13" t="s">
        <v>79</v>
      </c>
      <c r="AW297" s="13" t="s">
        <v>31</v>
      </c>
      <c r="AX297" s="13" t="s">
        <v>77</v>
      </c>
      <c r="AY297" s="235" t="s">
        <v>111</v>
      </c>
    </row>
    <row r="298" s="2" customFormat="1" ht="16.5" customHeight="1">
      <c r="A298" s="40"/>
      <c r="B298" s="41"/>
      <c r="C298" s="261" t="s">
        <v>511</v>
      </c>
      <c r="D298" s="261" t="s">
        <v>304</v>
      </c>
      <c r="E298" s="262" t="s">
        <v>512</v>
      </c>
      <c r="F298" s="263" t="s">
        <v>513</v>
      </c>
      <c r="G298" s="264" t="s">
        <v>116</v>
      </c>
      <c r="H298" s="265">
        <v>1</v>
      </c>
      <c r="I298" s="266"/>
      <c r="J298" s="267">
        <f>ROUND(I298*H298,2)</f>
        <v>0</v>
      </c>
      <c r="K298" s="263" t="s">
        <v>117</v>
      </c>
      <c r="L298" s="268"/>
      <c r="M298" s="269" t="s">
        <v>19</v>
      </c>
      <c r="N298" s="270" t="s">
        <v>40</v>
      </c>
      <c r="O298" s="86"/>
      <c r="P298" s="215">
        <f>O298*H298</f>
        <v>0</v>
      </c>
      <c r="Q298" s="215">
        <v>0.0061000000000000004</v>
      </c>
      <c r="R298" s="215">
        <f>Q298*H298</f>
        <v>0.0061000000000000004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154</v>
      </c>
      <c r="AT298" s="217" t="s">
        <v>304</v>
      </c>
      <c r="AU298" s="217" t="s">
        <v>79</v>
      </c>
      <c r="AY298" s="19" t="s">
        <v>111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77</v>
      </c>
      <c r="BK298" s="218">
        <f>ROUND(I298*H298,2)</f>
        <v>0</v>
      </c>
      <c r="BL298" s="19" t="s">
        <v>118</v>
      </c>
      <c r="BM298" s="217" t="s">
        <v>514</v>
      </c>
    </row>
    <row r="299" s="2" customFormat="1" ht="16.5" customHeight="1">
      <c r="A299" s="40"/>
      <c r="B299" s="41"/>
      <c r="C299" s="206" t="s">
        <v>515</v>
      </c>
      <c r="D299" s="206" t="s">
        <v>113</v>
      </c>
      <c r="E299" s="207" t="s">
        <v>516</v>
      </c>
      <c r="F299" s="208" t="s">
        <v>517</v>
      </c>
      <c r="G299" s="209" t="s">
        <v>518</v>
      </c>
      <c r="H299" s="210">
        <v>9.6300000000000008</v>
      </c>
      <c r="I299" s="211"/>
      <c r="J299" s="212">
        <f>ROUND(I299*H299,2)</f>
        <v>0</v>
      </c>
      <c r="K299" s="208" t="s">
        <v>117</v>
      </c>
      <c r="L299" s="46"/>
      <c r="M299" s="213" t="s">
        <v>19</v>
      </c>
      <c r="N299" s="214" t="s">
        <v>40</v>
      </c>
      <c r="O299" s="86"/>
      <c r="P299" s="215">
        <f>O299*H299</f>
        <v>0</v>
      </c>
      <c r="Q299" s="215">
        <v>0.61348000000000003</v>
      </c>
      <c r="R299" s="215">
        <f>Q299*H299</f>
        <v>5.907812400000001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118</v>
      </c>
      <c r="AT299" s="217" t="s">
        <v>113</v>
      </c>
      <c r="AU299" s="217" t="s">
        <v>79</v>
      </c>
      <c r="AY299" s="19" t="s">
        <v>111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77</v>
      </c>
      <c r="BK299" s="218">
        <f>ROUND(I299*H299,2)</f>
        <v>0</v>
      </c>
      <c r="BL299" s="19" t="s">
        <v>118</v>
      </c>
      <c r="BM299" s="217" t="s">
        <v>519</v>
      </c>
    </row>
    <row r="300" s="2" customFormat="1">
      <c r="A300" s="40"/>
      <c r="B300" s="41"/>
      <c r="C300" s="42"/>
      <c r="D300" s="219" t="s">
        <v>120</v>
      </c>
      <c r="E300" s="42"/>
      <c r="F300" s="220" t="s">
        <v>520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120</v>
      </c>
      <c r="AU300" s="19" t="s">
        <v>79</v>
      </c>
    </row>
    <row r="301" s="13" customFormat="1">
      <c r="A301" s="13"/>
      <c r="B301" s="224"/>
      <c r="C301" s="225"/>
      <c r="D301" s="226" t="s">
        <v>122</v>
      </c>
      <c r="E301" s="227" t="s">
        <v>19</v>
      </c>
      <c r="F301" s="228" t="s">
        <v>521</v>
      </c>
      <c r="G301" s="225"/>
      <c r="H301" s="229">
        <v>9.6300000000000008</v>
      </c>
      <c r="I301" s="230"/>
      <c r="J301" s="225"/>
      <c r="K301" s="225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122</v>
      </c>
      <c r="AU301" s="235" t="s">
        <v>79</v>
      </c>
      <c r="AV301" s="13" t="s">
        <v>79</v>
      </c>
      <c r="AW301" s="13" t="s">
        <v>31</v>
      </c>
      <c r="AX301" s="13" t="s">
        <v>77</v>
      </c>
      <c r="AY301" s="235" t="s">
        <v>111</v>
      </c>
    </row>
    <row r="302" s="2" customFormat="1" ht="16.5" customHeight="1">
      <c r="A302" s="40"/>
      <c r="B302" s="41"/>
      <c r="C302" s="261" t="s">
        <v>522</v>
      </c>
      <c r="D302" s="261" t="s">
        <v>304</v>
      </c>
      <c r="E302" s="262" t="s">
        <v>523</v>
      </c>
      <c r="F302" s="263" t="s">
        <v>524</v>
      </c>
      <c r="G302" s="264" t="s">
        <v>518</v>
      </c>
      <c r="H302" s="265">
        <v>9.7260000000000009</v>
      </c>
      <c r="I302" s="266"/>
      <c r="J302" s="267">
        <f>ROUND(I302*H302,2)</f>
        <v>0</v>
      </c>
      <c r="K302" s="263" t="s">
        <v>117</v>
      </c>
      <c r="L302" s="268"/>
      <c r="M302" s="269" t="s">
        <v>19</v>
      </c>
      <c r="N302" s="270" t="s">
        <v>40</v>
      </c>
      <c r="O302" s="86"/>
      <c r="P302" s="215">
        <f>O302*H302</f>
        <v>0</v>
      </c>
      <c r="Q302" s="215">
        <v>0.30399999999999999</v>
      </c>
      <c r="R302" s="215">
        <f>Q302*H302</f>
        <v>2.9567040000000002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154</v>
      </c>
      <c r="AT302" s="217" t="s">
        <v>304</v>
      </c>
      <c r="AU302" s="217" t="s">
        <v>79</v>
      </c>
      <c r="AY302" s="19" t="s">
        <v>111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77</v>
      </c>
      <c r="BK302" s="218">
        <f>ROUND(I302*H302,2)</f>
        <v>0</v>
      </c>
      <c r="BL302" s="19" t="s">
        <v>118</v>
      </c>
      <c r="BM302" s="217" t="s">
        <v>525</v>
      </c>
    </row>
    <row r="303" s="13" customFormat="1">
      <c r="A303" s="13"/>
      <c r="B303" s="224"/>
      <c r="C303" s="225"/>
      <c r="D303" s="226" t="s">
        <v>122</v>
      </c>
      <c r="E303" s="227" t="s">
        <v>19</v>
      </c>
      <c r="F303" s="228" t="s">
        <v>526</v>
      </c>
      <c r="G303" s="225"/>
      <c r="H303" s="229">
        <v>9.7260000000000009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122</v>
      </c>
      <c r="AU303" s="235" t="s">
        <v>79</v>
      </c>
      <c r="AV303" s="13" t="s">
        <v>79</v>
      </c>
      <c r="AW303" s="13" t="s">
        <v>31</v>
      </c>
      <c r="AX303" s="13" t="s">
        <v>77</v>
      </c>
      <c r="AY303" s="235" t="s">
        <v>111</v>
      </c>
    </row>
    <row r="304" s="2" customFormat="1" ht="16.5" customHeight="1">
      <c r="A304" s="40"/>
      <c r="B304" s="41"/>
      <c r="C304" s="206" t="s">
        <v>527</v>
      </c>
      <c r="D304" s="206" t="s">
        <v>113</v>
      </c>
      <c r="E304" s="207" t="s">
        <v>528</v>
      </c>
      <c r="F304" s="208" t="s">
        <v>529</v>
      </c>
      <c r="G304" s="209" t="s">
        <v>167</v>
      </c>
      <c r="H304" s="210">
        <v>3.7599999999999998</v>
      </c>
      <c r="I304" s="211"/>
      <c r="J304" s="212">
        <f>ROUND(I304*H304,2)</f>
        <v>0</v>
      </c>
      <c r="K304" s="208" t="s">
        <v>117</v>
      </c>
      <c r="L304" s="46"/>
      <c r="M304" s="213" t="s">
        <v>19</v>
      </c>
      <c r="N304" s="214" t="s">
        <v>40</v>
      </c>
      <c r="O304" s="86"/>
      <c r="P304" s="215">
        <f>O304*H304</f>
        <v>0</v>
      </c>
      <c r="Q304" s="215">
        <v>2.5122499999999999</v>
      </c>
      <c r="R304" s="215">
        <f>Q304*H304</f>
        <v>9.4460599999999992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118</v>
      </c>
      <c r="AT304" s="217" t="s">
        <v>113</v>
      </c>
      <c r="AU304" s="217" t="s">
        <v>79</v>
      </c>
      <c r="AY304" s="19" t="s">
        <v>111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77</v>
      </c>
      <c r="BK304" s="218">
        <f>ROUND(I304*H304,2)</f>
        <v>0</v>
      </c>
      <c r="BL304" s="19" t="s">
        <v>118</v>
      </c>
      <c r="BM304" s="217" t="s">
        <v>530</v>
      </c>
    </row>
    <row r="305" s="2" customFormat="1">
      <c r="A305" s="40"/>
      <c r="B305" s="41"/>
      <c r="C305" s="42"/>
      <c r="D305" s="219" t="s">
        <v>120</v>
      </c>
      <c r="E305" s="42"/>
      <c r="F305" s="220" t="s">
        <v>531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120</v>
      </c>
      <c r="AU305" s="19" t="s">
        <v>79</v>
      </c>
    </row>
    <row r="306" s="13" customFormat="1">
      <c r="A306" s="13"/>
      <c r="B306" s="224"/>
      <c r="C306" s="225"/>
      <c r="D306" s="226" t="s">
        <v>122</v>
      </c>
      <c r="E306" s="227" t="s">
        <v>19</v>
      </c>
      <c r="F306" s="228" t="s">
        <v>532</v>
      </c>
      <c r="G306" s="225"/>
      <c r="H306" s="229">
        <v>3.7599999999999998</v>
      </c>
      <c r="I306" s="230"/>
      <c r="J306" s="225"/>
      <c r="K306" s="225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122</v>
      </c>
      <c r="AU306" s="235" t="s">
        <v>79</v>
      </c>
      <c r="AV306" s="13" t="s">
        <v>79</v>
      </c>
      <c r="AW306" s="13" t="s">
        <v>31</v>
      </c>
      <c r="AX306" s="13" t="s">
        <v>77</v>
      </c>
      <c r="AY306" s="235" t="s">
        <v>111</v>
      </c>
    </row>
    <row r="307" s="2" customFormat="1" ht="33" customHeight="1">
      <c r="A307" s="40"/>
      <c r="B307" s="41"/>
      <c r="C307" s="206" t="s">
        <v>533</v>
      </c>
      <c r="D307" s="206" t="s">
        <v>113</v>
      </c>
      <c r="E307" s="207" t="s">
        <v>534</v>
      </c>
      <c r="F307" s="208" t="s">
        <v>535</v>
      </c>
      <c r="G307" s="209" t="s">
        <v>518</v>
      </c>
      <c r="H307" s="210">
        <v>27.780000000000001</v>
      </c>
      <c r="I307" s="211"/>
      <c r="J307" s="212">
        <f>ROUND(I307*H307,2)</f>
        <v>0</v>
      </c>
      <c r="K307" s="208" t="s">
        <v>117</v>
      </c>
      <c r="L307" s="46"/>
      <c r="M307" s="213" t="s">
        <v>19</v>
      </c>
      <c r="N307" s="214" t="s">
        <v>40</v>
      </c>
      <c r="O307" s="86"/>
      <c r="P307" s="215">
        <f>O307*H307</f>
        <v>0</v>
      </c>
      <c r="Q307" s="215">
        <v>0.00060506299999999998</v>
      </c>
      <c r="R307" s="215">
        <f>Q307*H307</f>
        <v>0.016808650139999999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118</v>
      </c>
      <c r="AT307" s="217" t="s">
        <v>113</v>
      </c>
      <c r="AU307" s="217" t="s">
        <v>79</v>
      </c>
      <c r="AY307" s="19" t="s">
        <v>111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77</v>
      </c>
      <c r="BK307" s="218">
        <f>ROUND(I307*H307,2)</f>
        <v>0</v>
      </c>
      <c r="BL307" s="19" t="s">
        <v>118</v>
      </c>
      <c r="BM307" s="217" t="s">
        <v>536</v>
      </c>
    </row>
    <row r="308" s="2" customFormat="1">
      <c r="A308" s="40"/>
      <c r="B308" s="41"/>
      <c r="C308" s="42"/>
      <c r="D308" s="219" t="s">
        <v>120</v>
      </c>
      <c r="E308" s="42"/>
      <c r="F308" s="220" t="s">
        <v>537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120</v>
      </c>
      <c r="AU308" s="19" t="s">
        <v>79</v>
      </c>
    </row>
    <row r="309" s="13" customFormat="1">
      <c r="A309" s="13"/>
      <c r="B309" s="224"/>
      <c r="C309" s="225"/>
      <c r="D309" s="226" t="s">
        <v>122</v>
      </c>
      <c r="E309" s="227" t="s">
        <v>19</v>
      </c>
      <c r="F309" s="228" t="s">
        <v>538</v>
      </c>
      <c r="G309" s="225"/>
      <c r="H309" s="229">
        <v>27.780000000000001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122</v>
      </c>
      <c r="AU309" s="235" t="s">
        <v>79</v>
      </c>
      <c r="AV309" s="13" t="s">
        <v>79</v>
      </c>
      <c r="AW309" s="13" t="s">
        <v>31</v>
      </c>
      <c r="AX309" s="13" t="s">
        <v>77</v>
      </c>
      <c r="AY309" s="235" t="s">
        <v>111</v>
      </c>
    </row>
    <row r="310" s="2" customFormat="1" ht="16.5" customHeight="1">
      <c r="A310" s="40"/>
      <c r="B310" s="41"/>
      <c r="C310" s="206" t="s">
        <v>539</v>
      </c>
      <c r="D310" s="206" t="s">
        <v>113</v>
      </c>
      <c r="E310" s="207" t="s">
        <v>540</v>
      </c>
      <c r="F310" s="208" t="s">
        <v>541</v>
      </c>
      <c r="G310" s="209" t="s">
        <v>518</v>
      </c>
      <c r="H310" s="210">
        <v>27.780000000000001</v>
      </c>
      <c r="I310" s="211"/>
      <c r="J310" s="212">
        <f>ROUND(I310*H310,2)</f>
        <v>0</v>
      </c>
      <c r="K310" s="208" t="s">
        <v>117</v>
      </c>
      <c r="L310" s="46"/>
      <c r="M310" s="213" t="s">
        <v>19</v>
      </c>
      <c r="N310" s="214" t="s">
        <v>40</v>
      </c>
      <c r="O310" s="86"/>
      <c r="P310" s="215">
        <f>O310*H310</f>
        <v>0</v>
      </c>
      <c r="Q310" s="215">
        <v>1.6449999999999999E-06</v>
      </c>
      <c r="R310" s="215">
        <f>Q310*H310</f>
        <v>4.5698100000000002E-05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118</v>
      </c>
      <c r="AT310" s="217" t="s">
        <v>113</v>
      </c>
      <c r="AU310" s="217" t="s">
        <v>79</v>
      </c>
      <c r="AY310" s="19" t="s">
        <v>111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77</v>
      </c>
      <c r="BK310" s="218">
        <f>ROUND(I310*H310,2)</f>
        <v>0</v>
      </c>
      <c r="BL310" s="19" t="s">
        <v>118</v>
      </c>
      <c r="BM310" s="217" t="s">
        <v>542</v>
      </c>
    </row>
    <row r="311" s="2" customFormat="1">
      <c r="A311" s="40"/>
      <c r="B311" s="41"/>
      <c r="C311" s="42"/>
      <c r="D311" s="219" t="s">
        <v>120</v>
      </c>
      <c r="E311" s="42"/>
      <c r="F311" s="220" t="s">
        <v>543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120</v>
      </c>
      <c r="AU311" s="19" t="s">
        <v>79</v>
      </c>
    </row>
    <row r="312" s="13" customFormat="1">
      <c r="A312" s="13"/>
      <c r="B312" s="224"/>
      <c r="C312" s="225"/>
      <c r="D312" s="226" t="s">
        <v>122</v>
      </c>
      <c r="E312" s="227" t="s">
        <v>19</v>
      </c>
      <c r="F312" s="228" t="s">
        <v>538</v>
      </c>
      <c r="G312" s="225"/>
      <c r="H312" s="229">
        <v>27.780000000000001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122</v>
      </c>
      <c r="AU312" s="235" t="s">
        <v>79</v>
      </c>
      <c r="AV312" s="13" t="s">
        <v>79</v>
      </c>
      <c r="AW312" s="13" t="s">
        <v>31</v>
      </c>
      <c r="AX312" s="13" t="s">
        <v>77</v>
      </c>
      <c r="AY312" s="235" t="s">
        <v>111</v>
      </c>
    </row>
    <row r="313" s="2" customFormat="1" ht="44.25" customHeight="1">
      <c r="A313" s="40"/>
      <c r="B313" s="41"/>
      <c r="C313" s="206" t="s">
        <v>544</v>
      </c>
      <c r="D313" s="206" t="s">
        <v>113</v>
      </c>
      <c r="E313" s="207" t="s">
        <v>545</v>
      </c>
      <c r="F313" s="208" t="s">
        <v>546</v>
      </c>
      <c r="G313" s="209" t="s">
        <v>518</v>
      </c>
      <c r="H313" s="210">
        <v>17</v>
      </c>
      <c r="I313" s="211"/>
      <c r="J313" s="212">
        <f>ROUND(I313*H313,2)</f>
        <v>0</v>
      </c>
      <c r="K313" s="208" t="s">
        <v>117</v>
      </c>
      <c r="L313" s="46"/>
      <c r="M313" s="213" t="s">
        <v>19</v>
      </c>
      <c r="N313" s="214" t="s">
        <v>40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0.32400000000000001</v>
      </c>
      <c r="T313" s="216">
        <f>S313*H313</f>
        <v>5.508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118</v>
      </c>
      <c r="AT313" s="217" t="s">
        <v>113</v>
      </c>
      <c r="AU313" s="217" t="s">
        <v>79</v>
      </c>
      <c r="AY313" s="19" t="s">
        <v>111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77</v>
      </c>
      <c r="BK313" s="218">
        <f>ROUND(I313*H313,2)</f>
        <v>0</v>
      </c>
      <c r="BL313" s="19" t="s">
        <v>118</v>
      </c>
      <c r="BM313" s="217" t="s">
        <v>547</v>
      </c>
    </row>
    <row r="314" s="2" customFormat="1">
      <c r="A314" s="40"/>
      <c r="B314" s="41"/>
      <c r="C314" s="42"/>
      <c r="D314" s="219" t="s">
        <v>120</v>
      </c>
      <c r="E314" s="42"/>
      <c r="F314" s="220" t="s">
        <v>548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120</v>
      </c>
      <c r="AU314" s="19" t="s">
        <v>79</v>
      </c>
    </row>
    <row r="315" s="13" customFormat="1">
      <c r="A315" s="13"/>
      <c r="B315" s="224"/>
      <c r="C315" s="225"/>
      <c r="D315" s="226" t="s">
        <v>122</v>
      </c>
      <c r="E315" s="227" t="s">
        <v>19</v>
      </c>
      <c r="F315" s="228" t="s">
        <v>549</v>
      </c>
      <c r="G315" s="225"/>
      <c r="H315" s="229">
        <v>17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122</v>
      </c>
      <c r="AU315" s="235" t="s">
        <v>79</v>
      </c>
      <c r="AV315" s="13" t="s">
        <v>79</v>
      </c>
      <c r="AW315" s="13" t="s">
        <v>31</v>
      </c>
      <c r="AX315" s="13" t="s">
        <v>77</v>
      </c>
      <c r="AY315" s="235" t="s">
        <v>111</v>
      </c>
    </row>
    <row r="316" s="2" customFormat="1" ht="33" customHeight="1">
      <c r="A316" s="40"/>
      <c r="B316" s="41"/>
      <c r="C316" s="206" t="s">
        <v>550</v>
      </c>
      <c r="D316" s="206" t="s">
        <v>113</v>
      </c>
      <c r="E316" s="207" t="s">
        <v>551</v>
      </c>
      <c r="F316" s="208" t="s">
        <v>552</v>
      </c>
      <c r="G316" s="209" t="s">
        <v>116</v>
      </c>
      <c r="H316" s="210">
        <v>1</v>
      </c>
      <c r="I316" s="211"/>
      <c r="J316" s="212">
        <f>ROUND(I316*H316,2)</f>
        <v>0</v>
      </c>
      <c r="K316" s="208" t="s">
        <v>117</v>
      </c>
      <c r="L316" s="46"/>
      <c r="M316" s="213" t="s">
        <v>19</v>
      </c>
      <c r="N316" s="214" t="s">
        <v>40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0.082000000000000003</v>
      </c>
      <c r="T316" s="216">
        <f>S316*H316</f>
        <v>0.082000000000000003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118</v>
      </c>
      <c r="AT316" s="217" t="s">
        <v>113</v>
      </c>
      <c r="AU316" s="217" t="s">
        <v>79</v>
      </c>
      <c r="AY316" s="19" t="s">
        <v>111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77</v>
      </c>
      <c r="BK316" s="218">
        <f>ROUND(I316*H316,2)</f>
        <v>0</v>
      </c>
      <c r="BL316" s="19" t="s">
        <v>118</v>
      </c>
      <c r="BM316" s="217" t="s">
        <v>553</v>
      </c>
    </row>
    <row r="317" s="2" customFormat="1">
      <c r="A317" s="40"/>
      <c r="B317" s="41"/>
      <c r="C317" s="42"/>
      <c r="D317" s="219" t="s">
        <v>120</v>
      </c>
      <c r="E317" s="42"/>
      <c r="F317" s="220" t="s">
        <v>554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120</v>
      </c>
      <c r="AU317" s="19" t="s">
        <v>79</v>
      </c>
    </row>
    <row r="318" s="13" customFormat="1">
      <c r="A318" s="13"/>
      <c r="B318" s="224"/>
      <c r="C318" s="225"/>
      <c r="D318" s="226" t="s">
        <v>122</v>
      </c>
      <c r="E318" s="227" t="s">
        <v>19</v>
      </c>
      <c r="F318" s="228" t="s">
        <v>555</v>
      </c>
      <c r="G318" s="225"/>
      <c r="H318" s="229">
        <v>1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122</v>
      </c>
      <c r="AU318" s="235" t="s">
        <v>79</v>
      </c>
      <c r="AV318" s="13" t="s">
        <v>79</v>
      </c>
      <c r="AW318" s="13" t="s">
        <v>31</v>
      </c>
      <c r="AX318" s="13" t="s">
        <v>77</v>
      </c>
      <c r="AY318" s="235" t="s">
        <v>111</v>
      </c>
    </row>
    <row r="319" s="2" customFormat="1" ht="24.15" customHeight="1">
      <c r="A319" s="40"/>
      <c r="B319" s="41"/>
      <c r="C319" s="206" t="s">
        <v>556</v>
      </c>
      <c r="D319" s="206" t="s">
        <v>113</v>
      </c>
      <c r="E319" s="207" t="s">
        <v>557</v>
      </c>
      <c r="F319" s="208" t="s">
        <v>558</v>
      </c>
      <c r="G319" s="209" t="s">
        <v>116</v>
      </c>
      <c r="H319" s="210">
        <v>2</v>
      </c>
      <c r="I319" s="211"/>
      <c r="J319" s="212">
        <f>ROUND(I319*H319,2)</f>
        <v>0</v>
      </c>
      <c r="K319" s="208" t="s">
        <v>117</v>
      </c>
      <c r="L319" s="46"/>
      <c r="M319" s="213" t="s">
        <v>19</v>
      </c>
      <c r="N319" s="214" t="s">
        <v>40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0.0040000000000000001</v>
      </c>
      <c r="T319" s="216">
        <f>S319*H319</f>
        <v>0.0080000000000000002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118</v>
      </c>
      <c r="AT319" s="217" t="s">
        <v>113</v>
      </c>
      <c r="AU319" s="217" t="s">
        <v>79</v>
      </c>
      <c r="AY319" s="19" t="s">
        <v>111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77</v>
      </c>
      <c r="BK319" s="218">
        <f>ROUND(I319*H319,2)</f>
        <v>0</v>
      </c>
      <c r="BL319" s="19" t="s">
        <v>118</v>
      </c>
      <c r="BM319" s="217" t="s">
        <v>559</v>
      </c>
    </row>
    <row r="320" s="2" customFormat="1">
      <c r="A320" s="40"/>
      <c r="B320" s="41"/>
      <c r="C320" s="42"/>
      <c r="D320" s="219" t="s">
        <v>120</v>
      </c>
      <c r="E320" s="42"/>
      <c r="F320" s="220" t="s">
        <v>560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120</v>
      </c>
      <c r="AU320" s="19" t="s">
        <v>79</v>
      </c>
    </row>
    <row r="321" s="13" customFormat="1">
      <c r="A321" s="13"/>
      <c r="B321" s="224"/>
      <c r="C321" s="225"/>
      <c r="D321" s="226" t="s">
        <v>122</v>
      </c>
      <c r="E321" s="227" t="s">
        <v>19</v>
      </c>
      <c r="F321" s="228" t="s">
        <v>561</v>
      </c>
      <c r="G321" s="225"/>
      <c r="H321" s="229">
        <v>2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122</v>
      </c>
      <c r="AU321" s="235" t="s">
        <v>79</v>
      </c>
      <c r="AV321" s="13" t="s">
        <v>79</v>
      </c>
      <c r="AW321" s="13" t="s">
        <v>31</v>
      </c>
      <c r="AX321" s="13" t="s">
        <v>77</v>
      </c>
      <c r="AY321" s="235" t="s">
        <v>111</v>
      </c>
    </row>
    <row r="322" s="12" customFormat="1" ht="22.8" customHeight="1">
      <c r="A322" s="12"/>
      <c r="B322" s="190"/>
      <c r="C322" s="191"/>
      <c r="D322" s="192" t="s">
        <v>68</v>
      </c>
      <c r="E322" s="204" t="s">
        <v>562</v>
      </c>
      <c r="F322" s="204" t="s">
        <v>563</v>
      </c>
      <c r="G322" s="191"/>
      <c r="H322" s="191"/>
      <c r="I322" s="194"/>
      <c r="J322" s="205">
        <f>BK322</f>
        <v>0</v>
      </c>
      <c r="K322" s="191"/>
      <c r="L322" s="196"/>
      <c r="M322" s="197"/>
      <c r="N322" s="198"/>
      <c r="O322" s="198"/>
      <c r="P322" s="199">
        <f>SUM(P323:P340)</f>
        <v>0</v>
      </c>
      <c r="Q322" s="198"/>
      <c r="R322" s="199">
        <f>SUM(R323:R340)</f>
        <v>0</v>
      </c>
      <c r="S322" s="198"/>
      <c r="T322" s="200">
        <f>SUM(T323:T340)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1" t="s">
        <v>77</v>
      </c>
      <c r="AT322" s="202" t="s">
        <v>68</v>
      </c>
      <c r="AU322" s="202" t="s">
        <v>77</v>
      </c>
      <c r="AY322" s="201" t="s">
        <v>111</v>
      </c>
      <c r="BK322" s="203">
        <f>SUM(BK323:BK340)</f>
        <v>0</v>
      </c>
    </row>
    <row r="323" s="2" customFormat="1" ht="24.15" customHeight="1">
      <c r="A323" s="40"/>
      <c r="B323" s="41"/>
      <c r="C323" s="206" t="s">
        <v>564</v>
      </c>
      <c r="D323" s="206" t="s">
        <v>113</v>
      </c>
      <c r="E323" s="207" t="s">
        <v>565</v>
      </c>
      <c r="F323" s="208" t="s">
        <v>566</v>
      </c>
      <c r="G323" s="209" t="s">
        <v>198</v>
      </c>
      <c r="H323" s="210">
        <v>826.87</v>
      </c>
      <c r="I323" s="211"/>
      <c r="J323" s="212">
        <f>ROUND(I323*H323,2)</f>
        <v>0</v>
      </c>
      <c r="K323" s="208" t="s">
        <v>117</v>
      </c>
      <c r="L323" s="46"/>
      <c r="M323" s="213" t="s">
        <v>19</v>
      </c>
      <c r="N323" s="214" t="s">
        <v>40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118</v>
      </c>
      <c r="AT323" s="217" t="s">
        <v>113</v>
      </c>
      <c r="AU323" s="217" t="s">
        <v>79</v>
      </c>
      <c r="AY323" s="19" t="s">
        <v>111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77</v>
      </c>
      <c r="BK323" s="218">
        <f>ROUND(I323*H323,2)</f>
        <v>0</v>
      </c>
      <c r="BL323" s="19" t="s">
        <v>118</v>
      </c>
      <c r="BM323" s="217" t="s">
        <v>567</v>
      </c>
    </row>
    <row r="324" s="2" customFormat="1">
      <c r="A324" s="40"/>
      <c r="B324" s="41"/>
      <c r="C324" s="42"/>
      <c r="D324" s="219" t="s">
        <v>120</v>
      </c>
      <c r="E324" s="42"/>
      <c r="F324" s="220" t="s">
        <v>568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120</v>
      </c>
      <c r="AU324" s="19" t="s">
        <v>79</v>
      </c>
    </row>
    <row r="325" s="14" customFormat="1">
      <c r="A325" s="14"/>
      <c r="B325" s="236"/>
      <c r="C325" s="237"/>
      <c r="D325" s="226" t="s">
        <v>122</v>
      </c>
      <c r="E325" s="238" t="s">
        <v>19</v>
      </c>
      <c r="F325" s="239" t="s">
        <v>569</v>
      </c>
      <c r="G325" s="237"/>
      <c r="H325" s="238" t="s">
        <v>19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122</v>
      </c>
      <c r="AU325" s="245" t="s">
        <v>79</v>
      </c>
      <c r="AV325" s="14" t="s">
        <v>77</v>
      </c>
      <c r="AW325" s="14" t="s">
        <v>31</v>
      </c>
      <c r="AX325" s="14" t="s">
        <v>69</v>
      </c>
      <c r="AY325" s="245" t="s">
        <v>111</v>
      </c>
    </row>
    <row r="326" s="13" customFormat="1">
      <c r="A326" s="13"/>
      <c r="B326" s="224"/>
      <c r="C326" s="225"/>
      <c r="D326" s="226" t="s">
        <v>122</v>
      </c>
      <c r="E326" s="227" t="s">
        <v>19</v>
      </c>
      <c r="F326" s="228" t="s">
        <v>570</v>
      </c>
      <c r="G326" s="225"/>
      <c r="H326" s="229">
        <v>826.87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122</v>
      </c>
      <c r="AU326" s="235" t="s">
        <v>79</v>
      </c>
      <c r="AV326" s="13" t="s">
        <v>79</v>
      </c>
      <c r="AW326" s="13" t="s">
        <v>31</v>
      </c>
      <c r="AX326" s="13" t="s">
        <v>77</v>
      </c>
      <c r="AY326" s="235" t="s">
        <v>111</v>
      </c>
    </row>
    <row r="327" s="2" customFormat="1" ht="24.15" customHeight="1">
      <c r="A327" s="40"/>
      <c r="B327" s="41"/>
      <c r="C327" s="206" t="s">
        <v>571</v>
      </c>
      <c r="D327" s="206" t="s">
        <v>113</v>
      </c>
      <c r="E327" s="207" t="s">
        <v>572</v>
      </c>
      <c r="F327" s="208" t="s">
        <v>573</v>
      </c>
      <c r="G327" s="209" t="s">
        <v>198</v>
      </c>
      <c r="H327" s="210">
        <v>7441.8299999999999</v>
      </c>
      <c r="I327" s="211"/>
      <c r="J327" s="212">
        <f>ROUND(I327*H327,2)</f>
        <v>0</v>
      </c>
      <c r="K327" s="208" t="s">
        <v>117</v>
      </c>
      <c r="L327" s="46"/>
      <c r="M327" s="213" t="s">
        <v>19</v>
      </c>
      <c r="N327" s="214" t="s">
        <v>40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118</v>
      </c>
      <c r="AT327" s="217" t="s">
        <v>113</v>
      </c>
      <c r="AU327" s="217" t="s">
        <v>79</v>
      </c>
      <c r="AY327" s="19" t="s">
        <v>111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77</v>
      </c>
      <c r="BK327" s="218">
        <f>ROUND(I327*H327,2)</f>
        <v>0</v>
      </c>
      <c r="BL327" s="19" t="s">
        <v>118</v>
      </c>
      <c r="BM327" s="217" t="s">
        <v>574</v>
      </c>
    </row>
    <row r="328" s="2" customFormat="1">
      <c r="A328" s="40"/>
      <c r="B328" s="41"/>
      <c r="C328" s="42"/>
      <c r="D328" s="219" t="s">
        <v>120</v>
      </c>
      <c r="E328" s="42"/>
      <c r="F328" s="220" t="s">
        <v>575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120</v>
      </c>
      <c r="AU328" s="19" t="s">
        <v>79</v>
      </c>
    </row>
    <row r="329" s="14" customFormat="1">
      <c r="A329" s="14"/>
      <c r="B329" s="236"/>
      <c r="C329" s="237"/>
      <c r="D329" s="226" t="s">
        <v>122</v>
      </c>
      <c r="E329" s="238" t="s">
        <v>19</v>
      </c>
      <c r="F329" s="239" t="s">
        <v>569</v>
      </c>
      <c r="G329" s="237"/>
      <c r="H329" s="238" t="s">
        <v>19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122</v>
      </c>
      <c r="AU329" s="245" t="s">
        <v>79</v>
      </c>
      <c r="AV329" s="14" t="s">
        <v>77</v>
      </c>
      <c r="AW329" s="14" t="s">
        <v>31</v>
      </c>
      <c r="AX329" s="14" t="s">
        <v>69</v>
      </c>
      <c r="AY329" s="245" t="s">
        <v>111</v>
      </c>
    </row>
    <row r="330" s="13" customFormat="1">
      <c r="A330" s="13"/>
      <c r="B330" s="224"/>
      <c r="C330" s="225"/>
      <c r="D330" s="226" t="s">
        <v>122</v>
      </c>
      <c r="E330" s="227" t="s">
        <v>19</v>
      </c>
      <c r="F330" s="228" t="s">
        <v>576</v>
      </c>
      <c r="G330" s="225"/>
      <c r="H330" s="229">
        <v>7441.8299999999999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122</v>
      </c>
      <c r="AU330" s="235" t="s">
        <v>79</v>
      </c>
      <c r="AV330" s="13" t="s">
        <v>79</v>
      </c>
      <c r="AW330" s="13" t="s">
        <v>31</v>
      </c>
      <c r="AX330" s="13" t="s">
        <v>77</v>
      </c>
      <c r="AY330" s="235" t="s">
        <v>111</v>
      </c>
    </row>
    <row r="331" s="2" customFormat="1" ht="24.15" customHeight="1">
      <c r="A331" s="40"/>
      <c r="B331" s="41"/>
      <c r="C331" s="206" t="s">
        <v>577</v>
      </c>
      <c r="D331" s="206" t="s">
        <v>113</v>
      </c>
      <c r="E331" s="207" t="s">
        <v>578</v>
      </c>
      <c r="F331" s="208" t="s">
        <v>579</v>
      </c>
      <c r="G331" s="209" t="s">
        <v>198</v>
      </c>
      <c r="H331" s="210">
        <v>0.088999999999999996</v>
      </c>
      <c r="I331" s="211"/>
      <c r="J331" s="212">
        <f>ROUND(I331*H331,2)</f>
        <v>0</v>
      </c>
      <c r="K331" s="208" t="s">
        <v>117</v>
      </c>
      <c r="L331" s="46"/>
      <c r="M331" s="213" t="s">
        <v>19</v>
      </c>
      <c r="N331" s="214" t="s">
        <v>40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118</v>
      </c>
      <c r="AT331" s="217" t="s">
        <v>113</v>
      </c>
      <c r="AU331" s="217" t="s">
        <v>79</v>
      </c>
      <c r="AY331" s="19" t="s">
        <v>111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77</v>
      </c>
      <c r="BK331" s="218">
        <f>ROUND(I331*H331,2)</f>
        <v>0</v>
      </c>
      <c r="BL331" s="19" t="s">
        <v>118</v>
      </c>
      <c r="BM331" s="217" t="s">
        <v>580</v>
      </c>
    </row>
    <row r="332" s="2" customFormat="1">
      <c r="A332" s="40"/>
      <c r="B332" s="41"/>
      <c r="C332" s="42"/>
      <c r="D332" s="219" t="s">
        <v>120</v>
      </c>
      <c r="E332" s="42"/>
      <c r="F332" s="220" t="s">
        <v>581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120</v>
      </c>
      <c r="AU332" s="19" t="s">
        <v>79</v>
      </c>
    </row>
    <row r="333" s="13" customFormat="1">
      <c r="A333" s="13"/>
      <c r="B333" s="224"/>
      <c r="C333" s="225"/>
      <c r="D333" s="226" t="s">
        <v>122</v>
      </c>
      <c r="E333" s="227" t="s">
        <v>19</v>
      </c>
      <c r="F333" s="228" t="s">
        <v>582</v>
      </c>
      <c r="G333" s="225"/>
      <c r="H333" s="229">
        <v>0.088999999999999996</v>
      </c>
      <c r="I333" s="230"/>
      <c r="J333" s="225"/>
      <c r="K333" s="225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122</v>
      </c>
      <c r="AU333" s="235" t="s">
        <v>79</v>
      </c>
      <c r="AV333" s="13" t="s">
        <v>79</v>
      </c>
      <c r="AW333" s="13" t="s">
        <v>31</v>
      </c>
      <c r="AX333" s="13" t="s">
        <v>77</v>
      </c>
      <c r="AY333" s="235" t="s">
        <v>111</v>
      </c>
    </row>
    <row r="334" s="2" customFormat="1" ht="24.15" customHeight="1">
      <c r="A334" s="40"/>
      <c r="B334" s="41"/>
      <c r="C334" s="206" t="s">
        <v>583</v>
      </c>
      <c r="D334" s="206" t="s">
        <v>113</v>
      </c>
      <c r="E334" s="207" t="s">
        <v>584</v>
      </c>
      <c r="F334" s="208" t="s">
        <v>573</v>
      </c>
      <c r="G334" s="209" t="s">
        <v>198</v>
      </c>
      <c r="H334" s="210">
        <v>0.80100000000000005</v>
      </c>
      <c r="I334" s="211"/>
      <c r="J334" s="212">
        <f>ROUND(I334*H334,2)</f>
        <v>0</v>
      </c>
      <c r="K334" s="208" t="s">
        <v>117</v>
      </c>
      <c r="L334" s="46"/>
      <c r="M334" s="213" t="s">
        <v>19</v>
      </c>
      <c r="N334" s="214" t="s">
        <v>40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118</v>
      </c>
      <c r="AT334" s="217" t="s">
        <v>113</v>
      </c>
      <c r="AU334" s="217" t="s">
        <v>79</v>
      </c>
      <c r="AY334" s="19" t="s">
        <v>111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77</v>
      </c>
      <c r="BK334" s="218">
        <f>ROUND(I334*H334,2)</f>
        <v>0</v>
      </c>
      <c r="BL334" s="19" t="s">
        <v>118</v>
      </c>
      <c r="BM334" s="217" t="s">
        <v>585</v>
      </c>
    </row>
    <row r="335" s="2" customFormat="1">
      <c r="A335" s="40"/>
      <c r="B335" s="41"/>
      <c r="C335" s="42"/>
      <c r="D335" s="219" t="s">
        <v>120</v>
      </c>
      <c r="E335" s="42"/>
      <c r="F335" s="220" t="s">
        <v>586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120</v>
      </c>
      <c r="AU335" s="19" t="s">
        <v>79</v>
      </c>
    </row>
    <row r="336" s="13" customFormat="1">
      <c r="A336" s="13"/>
      <c r="B336" s="224"/>
      <c r="C336" s="225"/>
      <c r="D336" s="226" t="s">
        <v>122</v>
      </c>
      <c r="E336" s="227" t="s">
        <v>19</v>
      </c>
      <c r="F336" s="228" t="s">
        <v>587</v>
      </c>
      <c r="G336" s="225"/>
      <c r="H336" s="229">
        <v>0.80100000000000005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122</v>
      </c>
      <c r="AU336" s="235" t="s">
        <v>79</v>
      </c>
      <c r="AV336" s="13" t="s">
        <v>79</v>
      </c>
      <c r="AW336" s="13" t="s">
        <v>31</v>
      </c>
      <c r="AX336" s="13" t="s">
        <v>77</v>
      </c>
      <c r="AY336" s="235" t="s">
        <v>111</v>
      </c>
    </row>
    <row r="337" s="2" customFormat="1" ht="24.15" customHeight="1">
      <c r="A337" s="40"/>
      <c r="B337" s="41"/>
      <c r="C337" s="206" t="s">
        <v>588</v>
      </c>
      <c r="D337" s="206" t="s">
        <v>113</v>
      </c>
      <c r="E337" s="207" t="s">
        <v>589</v>
      </c>
      <c r="F337" s="208" t="s">
        <v>290</v>
      </c>
      <c r="G337" s="209" t="s">
        <v>198</v>
      </c>
      <c r="H337" s="210">
        <v>826.87</v>
      </c>
      <c r="I337" s="211"/>
      <c r="J337" s="212">
        <f>ROUND(I337*H337,2)</f>
        <v>0</v>
      </c>
      <c r="K337" s="208" t="s">
        <v>117</v>
      </c>
      <c r="L337" s="46"/>
      <c r="M337" s="213" t="s">
        <v>19</v>
      </c>
      <c r="N337" s="214" t="s">
        <v>40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118</v>
      </c>
      <c r="AT337" s="217" t="s">
        <v>113</v>
      </c>
      <c r="AU337" s="217" t="s">
        <v>79</v>
      </c>
      <c r="AY337" s="19" t="s">
        <v>111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77</v>
      </c>
      <c r="BK337" s="218">
        <f>ROUND(I337*H337,2)</f>
        <v>0</v>
      </c>
      <c r="BL337" s="19" t="s">
        <v>118</v>
      </c>
      <c r="BM337" s="217" t="s">
        <v>590</v>
      </c>
    </row>
    <row r="338" s="2" customFormat="1">
      <c r="A338" s="40"/>
      <c r="B338" s="41"/>
      <c r="C338" s="42"/>
      <c r="D338" s="219" t="s">
        <v>120</v>
      </c>
      <c r="E338" s="42"/>
      <c r="F338" s="220" t="s">
        <v>591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120</v>
      </c>
      <c r="AU338" s="19" t="s">
        <v>79</v>
      </c>
    </row>
    <row r="339" s="14" customFormat="1">
      <c r="A339" s="14"/>
      <c r="B339" s="236"/>
      <c r="C339" s="237"/>
      <c r="D339" s="226" t="s">
        <v>122</v>
      </c>
      <c r="E339" s="238" t="s">
        <v>19</v>
      </c>
      <c r="F339" s="239" t="s">
        <v>592</v>
      </c>
      <c r="G339" s="237"/>
      <c r="H339" s="238" t="s">
        <v>19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122</v>
      </c>
      <c r="AU339" s="245" t="s">
        <v>79</v>
      </c>
      <c r="AV339" s="14" t="s">
        <v>77</v>
      </c>
      <c r="AW339" s="14" t="s">
        <v>31</v>
      </c>
      <c r="AX339" s="14" t="s">
        <v>69</v>
      </c>
      <c r="AY339" s="245" t="s">
        <v>111</v>
      </c>
    </row>
    <row r="340" s="13" customFormat="1">
      <c r="A340" s="13"/>
      <c r="B340" s="224"/>
      <c r="C340" s="225"/>
      <c r="D340" s="226" t="s">
        <v>122</v>
      </c>
      <c r="E340" s="227" t="s">
        <v>19</v>
      </c>
      <c r="F340" s="228" t="s">
        <v>593</v>
      </c>
      <c r="G340" s="225"/>
      <c r="H340" s="229">
        <v>826.87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122</v>
      </c>
      <c r="AU340" s="235" t="s">
        <v>79</v>
      </c>
      <c r="AV340" s="13" t="s">
        <v>79</v>
      </c>
      <c r="AW340" s="13" t="s">
        <v>31</v>
      </c>
      <c r="AX340" s="13" t="s">
        <v>77</v>
      </c>
      <c r="AY340" s="235" t="s">
        <v>111</v>
      </c>
    </row>
    <row r="341" s="12" customFormat="1" ht="22.8" customHeight="1">
      <c r="A341" s="12"/>
      <c r="B341" s="190"/>
      <c r="C341" s="191"/>
      <c r="D341" s="192" t="s">
        <v>68</v>
      </c>
      <c r="E341" s="204" t="s">
        <v>193</v>
      </c>
      <c r="F341" s="204" t="s">
        <v>194</v>
      </c>
      <c r="G341" s="191"/>
      <c r="H341" s="191"/>
      <c r="I341" s="194"/>
      <c r="J341" s="205">
        <f>BK341</f>
        <v>0</v>
      </c>
      <c r="K341" s="191"/>
      <c r="L341" s="196"/>
      <c r="M341" s="197"/>
      <c r="N341" s="198"/>
      <c r="O341" s="198"/>
      <c r="P341" s="199">
        <f>SUM(P342:P343)</f>
        <v>0</v>
      </c>
      <c r="Q341" s="198"/>
      <c r="R341" s="199">
        <f>SUM(R342:R343)</f>
        <v>0</v>
      </c>
      <c r="S341" s="198"/>
      <c r="T341" s="200">
        <f>SUM(T342:T343)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1" t="s">
        <v>77</v>
      </c>
      <c r="AT341" s="202" t="s">
        <v>68</v>
      </c>
      <c r="AU341" s="202" t="s">
        <v>77</v>
      </c>
      <c r="AY341" s="201" t="s">
        <v>111</v>
      </c>
      <c r="BK341" s="203">
        <f>SUM(BK342:BK343)</f>
        <v>0</v>
      </c>
    </row>
    <row r="342" s="2" customFormat="1" ht="24.15" customHeight="1">
      <c r="A342" s="40"/>
      <c r="B342" s="41"/>
      <c r="C342" s="206" t="s">
        <v>594</v>
      </c>
      <c r="D342" s="206" t="s">
        <v>113</v>
      </c>
      <c r="E342" s="207" t="s">
        <v>196</v>
      </c>
      <c r="F342" s="208" t="s">
        <v>197</v>
      </c>
      <c r="G342" s="209" t="s">
        <v>198</v>
      </c>
      <c r="H342" s="210">
        <v>178.16499999999999</v>
      </c>
      <c r="I342" s="211"/>
      <c r="J342" s="212">
        <f>ROUND(I342*H342,2)</f>
        <v>0</v>
      </c>
      <c r="K342" s="208" t="s">
        <v>117</v>
      </c>
      <c r="L342" s="46"/>
      <c r="M342" s="213" t="s">
        <v>19</v>
      </c>
      <c r="N342" s="214" t="s">
        <v>40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118</v>
      </c>
      <c r="AT342" s="217" t="s">
        <v>113</v>
      </c>
      <c r="AU342" s="217" t="s">
        <v>79</v>
      </c>
      <c r="AY342" s="19" t="s">
        <v>111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77</v>
      </c>
      <c r="BK342" s="218">
        <f>ROUND(I342*H342,2)</f>
        <v>0</v>
      </c>
      <c r="BL342" s="19" t="s">
        <v>118</v>
      </c>
      <c r="BM342" s="217" t="s">
        <v>595</v>
      </c>
    </row>
    <row r="343" s="2" customFormat="1">
      <c r="A343" s="40"/>
      <c r="B343" s="41"/>
      <c r="C343" s="42"/>
      <c r="D343" s="219" t="s">
        <v>120</v>
      </c>
      <c r="E343" s="42"/>
      <c r="F343" s="220" t="s">
        <v>200</v>
      </c>
      <c r="G343" s="42"/>
      <c r="H343" s="42"/>
      <c r="I343" s="221"/>
      <c r="J343" s="42"/>
      <c r="K343" s="42"/>
      <c r="L343" s="46"/>
      <c r="M343" s="257"/>
      <c r="N343" s="258"/>
      <c r="O343" s="259"/>
      <c r="P343" s="259"/>
      <c r="Q343" s="259"/>
      <c r="R343" s="259"/>
      <c r="S343" s="259"/>
      <c r="T343" s="26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120</v>
      </c>
      <c r="AU343" s="19" t="s">
        <v>79</v>
      </c>
    </row>
    <row r="344" s="2" customFormat="1" ht="6.96" customHeight="1">
      <c r="A344" s="40"/>
      <c r="B344" s="61"/>
      <c r="C344" s="62"/>
      <c r="D344" s="62"/>
      <c r="E344" s="62"/>
      <c r="F344" s="62"/>
      <c r="G344" s="62"/>
      <c r="H344" s="62"/>
      <c r="I344" s="62"/>
      <c r="J344" s="62"/>
      <c r="K344" s="62"/>
      <c r="L344" s="46"/>
      <c r="M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</row>
  </sheetData>
  <sheetProtection sheet="1" autoFilter="0" formatColumns="0" formatRows="0" objects="1" scenarios="1" spinCount="100000" saltValue="GUFHwIQBal8qKi7u2N7cGQMQWHv+oNu92g3Cx/Urekz/v0FGjMBI0uyNR8DydNRR4qMO6Cl8xIgXUOK+OQfIew==" hashValue="uNmDWy/SgtugdoMBEtelm5gr71sYBWfiZY7nD9Oy59xn9XR3qeMVnVxv+TgW08P5mnOoS/JLmljcwAtfOlF8gg==" algorithmName="SHA-512" password="CC35"/>
  <autoFilter ref="C86:K34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13107213"/>
    <hyperlink ref="F94" r:id="rId2" display="https://podminky.urs.cz/item/CS_URS_2022_02/122252205"/>
    <hyperlink ref="F97" r:id="rId3" display="https://podminky.urs.cz/item/CS_URS_2022_02/132151104"/>
    <hyperlink ref="F104" r:id="rId4" display="https://podminky.urs.cz/item/CS_URS_2022_02/132151254"/>
    <hyperlink ref="F112" r:id="rId5" display="https://podminky.urs.cz/item/CS_URS_2022_02/132251104"/>
    <hyperlink ref="F119" r:id="rId6" display="https://podminky.urs.cz/item/CS_URS_2022_02/132251254"/>
    <hyperlink ref="F127" r:id="rId7" display="https://podminky.urs.cz/item/CS_URS_2022_02/162351103"/>
    <hyperlink ref="F138" r:id="rId8" display="https://podminky.urs.cz/item/CS_URS_2022_02/162751117"/>
    <hyperlink ref="F154" r:id="rId9" display="https://podminky.urs.cz/item/CS_URS_2022_02/167151111"/>
    <hyperlink ref="F165" r:id="rId10" display="https://podminky.urs.cz/item/CS_URS_2022_02/171152112"/>
    <hyperlink ref="F169" r:id="rId11" display="https://podminky.urs.cz/item/CS_URS_2022_02/171201231"/>
    <hyperlink ref="F172" r:id="rId12" display="https://podminky.urs.cz/item/CS_URS_2022_02/171251201"/>
    <hyperlink ref="F184" r:id="rId13" display="https://podminky.urs.cz/item/CS_URS_2022_02/174151101"/>
    <hyperlink ref="F192" r:id="rId14" display="https://podminky.urs.cz/item/CS_URS_2022_02/181152302"/>
    <hyperlink ref="F195" r:id="rId15" display="https://podminky.urs.cz/item/CS_URS_2022_02/181351103"/>
    <hyperlink ref="F199" r:id="rId16" display="https://podminky.urs.cz/item/CS_URS_2022_02/181411121"/>
    <hyperlink ref="F202" r:id="rId17" display="https://podminky.urs.cz/item/CS_URS_2022_02/181411122"/>
    <hyperlink ref="F208" r:id="rId18" display="https://podminky.urs.cz/item/CS_URS_2022_02/182351023"/>
    <hyperlink ref="F213" r:id="rId19" display="https://podminky.urs.cz/item/CS_URS_2022_02/211531111"/>
    <hyperlink ref="F217" r:id="rId20" display="https://podminky.urs.cz/item/CS_URS_2022_02/211971110"/>
    <hyperlink ref="F225" r:id="rId21" display="https://podminky.urs.cz/item/CS_URS_2022_02/275351121"/>
    <hyperlink ref="F229" r:id="rId22" display="https://podminky.urs.cz/item/CS_URS_2022_02/275351122"/>
    <hyperlink ref="F234" r:id="rId23" display="https://podminky.urs.cz/item/CS_URS_2022_02/465513127"/>
    <hyperlink ref="F239" r:id="rId24" display="https://podminky.urs.cz/item/CS_URS_2022_02/561081121"/>
    <hyperlink ref="F246" r:id="rId25" display="https://podminky.urs.cz/item/CS_URS_2022_02/564752111"/>
    <hyperlink ref="F249" r:id="rId26" display="https://podminky.urs.cz/item/CS_URS_2022_02/564851011"/>
    <hyperlink ref="F252" r:id="rId27" display="https://podminky.urs.cz/item/CS_URS_2022_02/564861011"/>
    <hyperlink ref="F255" r:id="rId28" display="https://podminky.urs.cz/item/CS_URS_2022_02/565145121"/>
    <hyperlink ref="F258" r:id="rId29" display="https://podminky.urs.cz/item/CS_URS_2022_02/567121114"/>
    <hyperlink ref="F261" r:id="rId30" display="https://podminky.urs.cz/item/CS_URS_2022_02/569903311"/>
    <hyperlink ref="F264" r:id="rId31" display="https://podminky.urs.cz/item/CS_URS_2022_02/569931132"/>
    <hyperlink ref="F267" r:id="rId32" display="https://podminky.urs.cz/item/CS_URS_2022_02/573111114"/>
    <hyperlink ref="F270" r:id="rId33" display="https://podminky.urs.cz/item/CS_URS_2022_02/573231106"/>
    <hyperlink ref="F273" r:id="rId34" display="https://podminky.urs.cz/item/CS_URS_2022_02/577134121"/>
    <hyperlink ref="F276" r:id="rId35" display="https://podminky.urs.cz/item/CS_URS_2022_02/591241111"/>
    <hyperlink ref="F283" r:id="rId36" display="https://podminky.urs.cz/item/CS_URS_2022_02/912211111"/>
    <hyperlink ref="F287" r:id="rId37" display="https://podminky.urs.cz/item/CS_URS_2022_02/914111111"/>
    <hyperlink ref="F296" r:id="rId38" display="https://podminky.urs.cz/item/CS_URS_2022_02/914511111"/>
    <hyperlink ref="F300" r:id="rId39" display="https://podminky.urs.cz/item/CS_URS_2022_02/919521120"/>
    <hyperlink ref="F305" r:id="rId40" display="https://podminky.urs.cz/item/CS_URS_2022_02/919535558"/>
    <hyperlink ref="F308" r:id="rId41" display="https://podminky.urs.cz/item/CS_URS_2022_02/919732211"/>
    <hyperlink ref="F311" r:id="rId42" display="https://podminky.urs.cz/item/CS_URS_2022_02/919735112"/>
    <hyperlink ref="F314" r:id="rId43" display="https://podminky.urs.cz/item/CS_URS_2022_02/938902113"/>
    <hyperlink ref="F317" r:id="rId44" display="https://podminky.urs.cz/item/CS_URS_2022_02/966006132"/>
    <hyperlink ref="F320" r:id="rId45" display="https://podminky.urs.cz/item/CS_URS_2022_02/966006211"/>
    <hyperlink ref="F324" r:id="rId46" display="https://podminky.urs.cz/item/CS_URS_2022_02/997221551"/>
    <hyperlink ref="F328" r:id="rId47" display="https://podminky.urs.cz/item/CS_URS_2022_02/997221559"/>
    <hyperlink ref="F332" r:id="rId48" display="https://podminky.urs.cz/item/CS_URS_2022_02/997221561"/>
    <hyperlink ref="F335" r:id="rId49" display="https://podminky.urs.cz/item/CS_URS_2022_02/997221569"/>
    <hyperlink ref="F338" r:id="rId50" display="https://podminky.urs.cz/item/CS_URS_2022_02/997221873"/>
    <hyperlink ref="F343" r:id="rId51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Polní cesty Radovesnice II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3. 11. 2022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ROUND((SUM(BE83:BE108)),  2)</f>
        <v>0</v>
      </c>
      <c r="G33" s="40"/>
      <c r="H33" s="40"/>
      <c r="I33" s="150">
        <v>0.20999999999999999</v>
      </c>
      <c r="J33" s="149">
        <f>ROUND(((SUM(BE83:BE108))*I33),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ROUND((SUM(BF83:BF108)),  2)</f>
        <v>0</v>
      </c>
      <c r="G34" s="40"/>
      <c r="H34" s="40"/>
      <c r="I34" s="150">
        <v>0.12</v>
      </c>
      <c r="J34" s="149">
        <f>ROUND(((SUM(BF83:BF108))*I34),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ROUND((SUM(BG83:BG108)),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ROUND((SUM(BH83:BH108)),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ROUND((SUM(BI83:BI108)),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Polní cesty Radovesnice II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OST - Ostatní a vedlejší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3. 11. 2022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597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598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599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600</v>
      </c>
      <c r="E63" s="176"/>
      <c r="F63" s="176"/>
      <c r="G63" s="176"/>
      <c r="H63" s="176"/>
      <c r="I63" s="176"/>
      <c r="J63" s="177">
        <f>J101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96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Polní cesty Radovesnice II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87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OST - Ostatní a vedlejší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3. 11. 2022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97</v>
      </c>
      <c r="D82" s="182" t="s">
        <v>54</v>
      </c>
      <c r="E82" s="182" t="s">
        <v>50</v>
      </c>
      <c r="F82" s="182" t="s">
        <v>51</v>
      </c>
      <c r="G82" s="182" t="s">
        <v>98</v>
      </c>
      <c r="H82" s="182" t="s">
        <v>99</v>
      </c>
      <c r="I82" s="182" t="s">
        <v>100</v>
      </c>
      <c r="J82" s="182" t="s">
        <v>91</v>
      </c>
      <c r="K82" s="183" t="s">
        <v>101</v>
      </c>
      <c r="L82" s="184"/>
      <c r="M82" s="94" t="s">
        <v>19</v>
      </c>
      <c r="N82" s="95" t="s">
        <v>39</v>
      </c>
      <c r="O82" s="95" t="s">
        <v>102</v>
      </c>
      <c r="P82" s="95" t="s">
        <v>103</v>
      </c>
      <c r="Q82" s="95" t="s">
        <v>104</v>
      </c>
      <c r="R82" s="95" t="s">
        <v>105</v>
      </c>
      <c r="S82" s="95" t="s">
        <v>106</v>
      </c>
      <c r="T82" s="96" t="s">
        <v>107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108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92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68</v>
      </c>
      <c r="E84" s="193" t="s">
        <v>601</v>
      </c>
      <c r="F84" s="193" t="s">
        <v>602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P85+P96+P101</f>
        <v>0</v>
      </c>
      <c r="Q84" s="198"/>
      <c r="R84" s="199">
        <f>R85+R96+R101</f>
        <v>0</v>
      </c>
      <c r="S84" s="198"/>
      <c r="T84" s="200">
        <f>T85+T96+T101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138</v>
      </c>
      <c r="AT84" s="202" t="s">
        <v>68</v>
      </c>
      <c r="AU84" s="202" t="s">
        <v>69</v>
      </c>
      <c r="AY84" s="201" t="s">
        <v>111</v>
      </c>
      <c r="BK84" s="203">
        <f>BK85+BK96+BK101</f>
        <v>0</v>
      </c>
    </row>
    <row r="85" s="12" customFormat="1" ht="22.8" customHeight="1">
      <c r="A85" s="12"/>
      <c r="B85" s="190"/>
      <c r="C85" s="191"/>
      <c r="D85" s="192" t="s">
        <v>68</v>
      </c>
      <c r="E85" s="204" t="s">
        <v>603</v>
      </c>
      <c r="F85" s="204" t="s">
        <v>604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SUM(P86:P95)</f>
        <v>0</v>
      </c>
      <c r="Q85" s="198"/>
      <c r="R85" s="199">
        <f>SUM(R86:R95)</f>
        <v>0</v>
      </c>
      <c r="S85" s="198"/>
      <c r="T85" s="200">
        <f>SUM(T86:T95)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138</v>
      </c>
      <c r="AT85" s="202" t="s">
        <v>68</v>
      </c>
      <c r="AU85" s="202" t="s">
        <v>77</v>
      </c>
      <c r="AY85" s="201" t="s">
        <v>111</v>
      </c>
      <c r="BK85" s="203">
        <f>SUM(BK86:BK95)</f>
        <v>0</v>
      </c>
    </row>
    <row r="86" s="2" customFormat="1" ht="16.5" customHeight="1">
      <c r="A86" s="40"/>
      <c r="B86" s="41"/>
      <c r="C86" s="206" t="s">
        <v>77</v>
      </c>
      <c r="D86" s="206" t="s">
        <v>113</v>
      </c>
      <c r="E86" s="207" t="s">
        <v>605</v>
      </c>
      <c r="F86" s="208" t="s">
        <v>606</v>
      </c>
      <c r="G86" s="209" t="s">
        <v>607</v>
      </c>
      <c r="H86" s="210">
        <v>1</v>
      </c>
      <c r="I86" s="211"/>
      <c r="J86" s="212">
        <f>ROUND(I86*H86,2)</f>
        <v>0</v>
      </c>
      <c r="K86" s="208" t="s">
        <v>117</v>
      </c>
      <c r="L86" s="46"/>
      <c r="M86" s="213" t="s">
        <v>19</v>
      </c>
      <c r="N86" s="214" t="s">
        <v>40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608</v>
      </c>
      <c r="AT86" s="217" t="s">
        <v>113</v>
      </c>
      <c r="AU86" s="217" t="s">
        <v>79</v>
      </c>
      <c r="AY86" s="19" t="s">
        <v>111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77</v>
      </c>
      <c r="BK86" s="218">
        <f>ROUND(I86*H86,2)</f>
        <v>0</v>
      </c>
      <c r="BL86" s="19" t="s">
        <v>608</v>
      </c>
      <c r="BM86" s="217" t="s">
        <v>609</v>
      </c>
    </row>
    <row r="87" s="2" customFormat="1">
      <c r="A87" s="40"/>
      <c r="B87" s="41"/>
      <c r="C87" s="42"/>
      <c r="D87" s="219" t="s">
        <v>120</v>
      </c>
      <c r="E87" s="42"/>
      <c r="F87" s="220" t="s">
        <v>610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120</v>
      </c>
      <c r="AU87" s="19" t="s">
        <v>79</v>
      </c>
    </row>
    <row r="88" s="13" customFormat="1">
      <c r="A88" s="13"/>
      <c r="B88" s="224"/>
      <c r="C88" s="225"/>
      <c r="D88" s="226" t="s">
        <v>122</v>
      </c>
      <c r="E88" s="227" t="s">
        <v>19</v>
      </c>
      <c r="F88" s="228" t="s">
        <v>611</v>
      </c>
      <c r="G88" s="225"/>
      <c r="H88" s="229">
        <v>1</v>
      </c>
      <c r="I88" s="230"/>
      <c r="J88" s="225"/>
      <c r="K88" s="225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122</v>
      </c>
      <c r="AU88" s="235" t="s">
        <v>79</v>
      </c>
      <c r="AV88" s="13" t="s">
        <v>79</v>
      </c>
      <c r="AW88" s="13" t="s">
        <v>31</v>
      </c>
      <c r="AX88" s="13" t="s">
        <v>77</v>
      </c>
      <c r="AY88" s="235" t="s">
        <v>111</v>
      </c>
    </row>
    <row r="89" s="2" customFormat="1" ht="16.5" customHeight="1">
      <c r="A89" s="40"/>
      <c r="B89" s="41"/>
      <c r="C89" s="206" t="s">
        <v>79</v>
      </c>
      <c r="D89" s="206" t="s">
        <v>113</v>
      </c>
      <c r="E89" s="207" t="s">
        <v>612</v>
      </c>
      <c r="F89" s="208" t="s">
        <v>613</v>
      </c>
      <c r="G89" s="209" t="s">
        <v>607</v>
      </c>
      <c r="H89" s="210">
        <v>1</v>
      </c>
      <c r="I89" s="211"/>
      <c r="J89" s="212">
        <f>ROUND(I89*H89,2)</f>
        <v>0</v>
      </c>
      <c r="K89" s="208" t="s">
        <v>117</v>
      </c>
      <c r="L89" s="46"/>
      <c r="M89" s="213" t="s">
        <v>19</v>
      </c>
      <c r="N89" s="214" t="s">
        <v>40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608</v>
      </c>
      <c r="AT89" s="217" t="s">
        <v>113</v>
      </c>
      <c r="AU89" s="217" t="s">
        <v>79</v>
      </c>
      <c r="AY89" s="19" t="s">
        <v>111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77</v>
      </c>
      <c r="BK89" s="218">
        <f>ROUND(I89*H89,2)</f>
        <v>0</v>
      </c>
      <c r="BL89" s="19" t="s">
        <v>608</v>
      </c>
      <c r="BM89" s="217" t="s">
        <v>614</v>
      </c>
    </row>
    <row r="90" s="2" customFormat="1">
      <c r="A90" s="40"/>
      <c r="B90" s="41"/>
      <c r="C90" s="42"/>
      <c r="D90" s="219" t="s">
        <v>120</v>
      </c>
      <c r="E90" s="42"/>
      <c r="F90" s="220" t="s">
        <v>615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120</v>
      </c>
      <c r="AU90" s="19" t="s">
        <v>79</v>
      </c>
    </row>
    <row r="91" s="2" customFormat="1" ht="16.5" customHeight="1">
      <c r="A91" s="40"/>
      <c r="B91" s="41"/>
      <c r="C91" s="206" t="s">
        <v>127</v>
      </c>
      <c r="D91" s="206" t="s">
        <v>113</v>
      </c>
      <c r="E91" s="207" t="s">
        <v>616</v>
      </c>
      <c r="F91" s="208" t="s">
        <v>617</v>
      </c>
      <c r="G91" s="209" t="s">
        <v>607</v>
      </c>
      <c r="H91" s="210">
        <v>1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608</v>
      </c>
      <c r="AT91" s="217" t="s">
        <v>113</v>
      </c>
      <c r="AU91" s="217" t="s">
        <v>79</v>
      </c>
      <c r="AY91" s="19" t="s">
        <v>111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608</v>
      </c>
      <c r="BM91" s="217" t="s">
        <v>618</v>
      </c>
    </row>
    <row r="92" s="2" customFormat="1" ht="24.15" customHeight="1">
      <c r="A92" s="40"/>
      <c r="B92" s="41"/>
      <c r="C92" s="206" t="s">
        <v>118</v>
      </c>
      <c r="D92" s="206" t="s">
        <v>113</v>
      </c>
      <c r="E92" s="207" t="s">
        <v>619</v>
      </c>
      <c r="F92" s="208" t="s">
        <v>620</v>
      </c>
      <c r="G92" s="209" t="s">
        <v>607</v>
      </c>
      <c r="H92" s="210">
        <v>1</v>
      </c>
      <c r="I92" s="211"/>
      <c r="J92" s="212">
        <f>ROUND(I92*H92,2)</f>
        <v>0</v>
      </c>
      <c r="K92" s="208" t="s">
        <v>117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608</v>
      </c>
      <c r="AT92" s="217" t="s">
        <v>113</v>
      </c>
      <c r="AU92" s="217" t="s">
        <v>79</v>
      </c>
      <c r="AY92" s="19" t="s">
        <v>111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608</v>
      </c>
      <c r="BM92" s="217" t="s">
        <v>621</v>
      </c>
    </row>
    <row r="93" s="2" customFormat="1">
      <c r="A93" s="40"/>
      <c r="B93" s="41"/>
      <c r="C93" s="42"/>
      <c r="D93" s="219" t="s">
        <v>120</v>
      </c>
      <c r="E93" s="42"/>
      <c r="F93" s="220" t="s">
        <v>622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120</v>
      </c>
      <c r="AU93" s="19" t="s">
        <v>79</v>
      </c>
    </row>
    <row r="94" s="2" customFormat="1" ht="16.5" customHeight="1">
      <c r="A94" s="40"/>
      <c r="B94" s="41"/>
      <c r="C94" s="206" t="s">
        <v>138</v>
      </c>
      <c r="D94" s="206" t="s">
        <v>113</v>
      </c>
      <c r="E94" s="207" t="s">
        <v>623</v>
      </c>
      <c r="F94" s="208" t="s">
        <v>624</v>
      </c>
      <c r="G94" s="209" t="s">
        <v>607</v>
      </c>
      <c r="H94" s="210">
        <v>1</v>
      </c>
      <c r="I94" s="211"/>
      <c r="J94" s="212">
        <f>ROUND(I94*H94,2)</f>
        <v>0</v>
      </c>
      <c r="K94" s="208" t="s">
        <v>117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608</v>
      </c>
      <c r="AT94" s="217" t="s">
        <v>113</v>
      </c>
      <c r="AU94" s="217" t="s">
        <v>79</v>
      </c>
      <c r="AY94" s="19" t="s">
        <v>111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608</v>
      </c>
      <c r="BM94" s="217" t="s">
        <v>625</v>
      </c>
    </row>
    <row r="95" s="2" customFormat="1">
      <c r="A95" s="40"/>
      <c r="B95" s="41"/>
      <c r="C95" s="42"/>
      <c r="D95" s="219" t="s">
        <v>120</v>
      </c>
      <c r="E95" s="42"/>
      <c r="F95" s="220" t="s">
        <v>626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120</v>
      </c>
      <c r="AU95" s="19" t="s">
        <v>79</v>
      </c>
    </row>
    <row r="96" s="12" customFormat="1" ht="22.8" customHeight="1">
      <c r="A96" s="12"/>
      <c r="B96" s="190"/>
      <c r="C96" s="191"/>
      <c r="D96" s="192" t="s">
        <v>68</v>
      </c>
      <c r="E96" s="204" t="s">
        <v>627</v>
      </c>
      <c r="F96" s="204" t="s">
        <v>628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SUM(P97:P100)</f>
        <v>0</v>
      </c>
      <c r="Q96" s="198"/>
      <c r="R96" s="199">
        <f>SUM(R97:R100)</f>
        <v>0</v>
      </c>
      <c r="S96" s="198"/>
      <c r="T96" s="200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138</v>
      </c>
      <c r="AT96" s="202" t="s">
        <v>68</v>
      </c>
      <c r="AU96" s="202" t="s">
        <v>77</v>
      </c>
      <c r="AY96" s="201" t="s">
        <v>111</v>
      </c>
      <c r="BK96" s="203">
        <f>SUM(BK97:BK100)</f>
        <v>0</v>
      </c>
    </row>
    <row r="97" s="2" customFormat="1" ht="16.5" customHeight="1">
      <c r="A97" s="40"/>
      <c r="B97" s="41"/>
      <c r="C97" s="206" t="s">
        <v>143</v>
      </c>
      <c r="D97" s="206" t="s">
        <v>113</v>
      </c>
      <c r="E97" s="207" t="s">
        <v>629</v>
      </c>
      <c r="F97" s="208" t="s">
        <v>628</v>
      </c>
      <c r="G97" s="209" t="s">
        <v>607</v>
      </c>
      <c r="H97" s="210">
        <v>1</v>
      </c>
      <c r="I97" s="211"/>
      <c r="J97" s="212">
        <f>ROUND(I97*H97,2)</f>
        <v>0</v>
      </c>
      <c r="K97" s="208" t="s">
        <v>117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608</v>
      </c>
      <c r="AT97" s="217" t="s">
        <v>113</v>
      </c>
      <c r="AU97" s="217" t="s">
        <v>79</v>
      </c>
      <c r="AY97" s="19" t="s">
        <v>111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608</v>
      </c>
      <c r="BM97" s="217" t="s">
        <v>630</v>
      </c>
    </row>
    <row r="98" s="2" customFormat="1">
      <c r="A98" s="40"/>
      <c r="B98" s="41"/>
      <c r="C98" s="42"/>
      <c r="D98" s="219" t="s">
        <v>120</v>
      </c>
      <c r="E98" s="42"/>
      <c r="F98" s="220" t="s">
        <v>631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120</v>
      </c>
      <c r="AU98" s="19" t="s">
        <v>79</v>
      </c>
    </row>
    <row r="99" s="2" customFormat="1" ht="16.5" customHeight="1">
      <c r="A99" s="40"/>
      <c r="B99" s="41"/>
      <c r="C99" s="206" t="s">
        <v>148</v>
      </c>
      <c r="D99" s="206" t="s">
        <v>113</v>
      </c>
      <c r="E99" s="207" t="s">
        <v>632</v>
      </c>
      <c r="F99" s="208" t="s">
        <v>633</v>
      </c>
      <c r="G99" s="209" t="s">
        <v>116</v>
      </c>
      <c r="H99" s="210">
        <v>2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608</v>
      </c>
      <c r="AT99" s="217" t="s">
        <v>113</v>
      </c>
      <c r="AU99" s="217" t="s">
        <v>79</v>
      </c>
      <c r="AY99" s="19" t="s">
        <v>111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608</v>
      </c>
      <c r="BM99" s="217" t="s">
        <v>634</v>
      </c>
    </row>
    <row r="100" s="13" customFormat="1">
      <c r="A100" s="13"/>
      <c r="B100" s="224"/>
      <c r="C100" s="225"/>
      <c r="D100" s="226" t="s">
        <v>122</v>
      </c>
      <c r="E100" s="227" t="s">
        <v>19</v>
      </c>
      <c r="F100" s="228" t="s">
        <v>489</v>
      </c>
      <c r="G100" s="225"/>
      <c r="H100" s="229">
        <v>2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122</v>
      </c>
      <c r="AU100" s="235" t="s">
        <v>79</v>
      </c>
      <c r="AV100" s="13" t="s">
        <v>79</v>
      </c>
      <c r="AW100" s="13" t="s">
        <v>31</v>
      </c>
      <c r="AX100" s="13" t="s">
        <v>77</v>
      </c>
      <c r="AY100" s="235" t="s">
        <v>111</v>
      </c>
    </row>
    <row r="101" s="12" customFormat="1" ht="22.8" customHeight="1">
      <c r="A101" s="12"/>
      <c r="B101" s="190"/>
      <c r="C101" s="191"/>
      <c r="D101" s="192" t="s">
        <v>68</v>
      </c>
      <c r="E101" s="204" t="s">
        <v>635</v>
      </c>
      <c r="F101" s="204" t="s">
        <v>636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SUM(P102:P108)</f>
        <v>0</v>
      </c>
      <c r="Q101" s="198"/>
      <c r="R101" s="199">
        <f>SUM(R102:R108)</f>
        <v>0</v>
      </c>
      <c r="S101" s="198"/>
      <c r="T101" s="200">
        <f>SUM(T102:T108)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138</v>
      </c>
      <c r="AT101" s="202" t="s">
        <v>68</v>
      </c>
      <c r="AU101" s="202" t="s">
        <v>77</v>
      </c>
      <c r="AY101" s="201" t="s">
        <v>111</v>
      </c>
      <c r="BK101" s="203">
        <f>SUM(BK102:BK108)</f>
        <v>0</v>
      </c>
    </row>
    <row r="102" s="2" customFormat="1" ht="16.5" customHeight="1">
      <c r="A102" s="40"/>
      <c r="B102" s="41"/>
      <c r="C102" s="206" t="s">
        <v>154</v>
      </c>
      <c r="D102" s="206" t="s">
        <v>113</v>
      </c>
      <c r="E102" s="207" t="s">
        <v>637</v>
      </c>
      <c r="F102" s="208" t="s">
        <v>638</v>
      </c>
      <c r="G102" s="209" t="s">
        <v>607</v>
      </c>
      <c r="H102" s="210">
        <v>1</v>
      </c>
      <c r="I102" s="211"/>
      <c r="J102" s="212">
        <f>ROUND(I102*H102,2)</f>
        <v>0</v>
      </c>
      <c r="K102" s="208" t="s">
        <v>117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608</v>
      </c>
      <c r="AT102" s="217" t="s">
        <v>113</v>
      </c>
      <c r="AU102" s="217" t="s">
        <v>79</v>
      </c>
      <c r="AY102" s="19" t="s">
        <v>111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608</v>
      </c>
      <c r="BM102" s="217" t="s">
        <v>639</v>
      </c>
    </row>
    <row r="103" s="2" customFormat="1">
      <c r="A103" s="40"/>
      <c r="B103" s="41"/>
      <c r="C103" s="42"/>
      <c r="D103" s="219" t="s">
        <v>120</v>
      </c>
      <c r="E103" s="42"/>
      <c r="F103" s="220" t="s">
        <v>640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120</v>
      </c>
      <c r="AU103" s="19" t="s">
        <v>79</v>
      </c>
    </row>
    <row r="104" s="13" customFormat="1">
      <c r="A104" s="13"/>
      <c r="B104" s="224"/>
      <c r="C104" s="225"/>
      <c r="D104" s="226" t="s">
        <v>122</v>
      </c>
      <c r="E104" s="227" t="s">
        <v>19</v>
      </c>
      <c r="F104" s="228" t="s">
        <v>641</v>
      </c>
      <c r="G104" s="225"/>
      <c r="H104" s="229">
        <v>1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122</v>
      </c>
      <c r="AU104" s="235" t="s">
        <v>79</v>
      </c>
      <c r="AV104" s="13" t="s">
        <v>79</v>
      </c>
      <c r="AW104" s="13" t="s">
        <v>31</v>
      </c>
      <c r="AX104" s="13" t="s">
        <v>77</v>
      </c>
      <c r="AY104" s="235" t="s">
        <v>111</v>
      </c>
    </row>
    <row r="105" s="2" customFormat="1" ht="16.5" customHeight="1">
      <c r="A105" s="40"/>
      <c r="B105" s="41"/>
      <c r="C105" s="206" t="s">
        <v>159</v>
      </c>
      <c r="D105" s="206" t="s">
        <v>113</v>
      </c>
      <c r="E105" s="207" t="s">
        <v>642</v>
      </c>
      <c r="F105" s="208" t="s">
        <v>643</v>
      </c>
      <c r="G105" s="209" t="s">
        <v>644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608</v>
      </c>
      <c r="AT105" s="217" t="s">
        <v>113</v>
      </c>
      <c r="AU105" s="217" t="s">
        <v>79</v>
      </c>
      <c r="AY105" s="19" t="s">
        <v>111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608</v>
      </c>
      <c r="BM105" s="217" t="s">
        <v>645</v>
      </c>
    </row>
    <row r="106" s="14" customFormat="1">
      <c r="A106" s="14"/>
      <c r="B106" s="236"/>
      <c r="C106" s="237"/>
      <c r="D106" s="226" t="s">
        <v>122</v>
      </c>
      <c r="E106" s="238" t="s">
        <v>19</v>
      </c>
      <c r="F106" s="239" t="s">
        <v>646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122</v>
      </c>
      <c r="AU106" s="245" t="s">
        <v>79</v>
      </c>
      <c r="AV106" s="14" t="s">
        <v>77</v>
      </c>
      <c r="AW106" s="14" t="s">
        <v>31</v>
      </c>
      <c r="AX106" s="14" t="s">
        <v>69</v>
      </c>
      <c r="AY106" s="245" t="s">
        <v>111</v>
      </c>
    </row>
    <row r="107" s="14" customFormat="1">
      <c r="A107" s="14"/>
      <c r="B107" s="236"/>
      <c r="C107" s="237"/>
      <c r="D107" s="226" t="s">
        <v>122</v>
      </c>
      <c r="E107" s="238" t="s">
        <v>19</v>
      </c>
      <c r="F107" s="239" t="s">
        <v>647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122</v>
      </c>
      <c r="AU107" s="245" t="s">
        <v>79</v>
      </c>
      <c r="AV107" s="14" t="s">
        <v>77</v>
      </c>
      <c r="AW107" s="14" t="s">
        <v>31</v>
      </c>
      <c r="AX107" s="14" t="s">
        <v>69</v>
      </c>
      <c r="AY107" s="245" t="s">
        <v>111</v>
      </c>
    </row>
    <row r="108" s="13" customFormat="1">
      <c r="A108" s="13"/>
      <c r="B108" s="224"/>
      <c r="C108" s="225"/>
      <c r="D108" s="226" t="s">
        <v>122</v>
      </c>
      <c r="E108" s="227" t="s">
        <v>19</v>
      </c>
      <c r="F108" s="228" t="s">
        <v>510</v>
      </c>
      <c r="G108" s="225"/>
      <c r="H108" s="229">
        <v>1</v>
      </c>
      <c r="I108" s="230"/>
      <c r="J108" s="225"/>
      <c r="K108" s="225"/>
      <c r="L108" s="231"/>
      <c r="M108" s="271"/>
      <c r="N108" s="272"/>
      <c r="O108" s="272"/>
      <c r="P108" s="272"/>
      <c r="Q108" s="272"/>
      <c r="R108" s="272"/>
      <c r="S108" s="272"/>
      <c r="T108" s="27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122</v>
      </c>
      <c r="AU108" s="235" t="s">
        <v>79</v>
      </c>
      <c r="AV108" s="13" t="s">
        <v>79</v>
      </c>
      <c r="AW108" s="13" t="s">
        <v>31</v>
      </c>
      <c r="AX108" s="13" t="s">
        <v>77</v>
      </c>
      <c r="AY108" s="235" t="s">
        <v>111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uqs4zgu/cjFskPpOWZEbmKchoSFEFaDx+Nv80yGUGwJy/VXlwrBzJc6goTxG0NevX0XWKRDFYMetUWrtd0i1QA==" hashValue="5Om6E/fo+YVKaNdBD5XSACF7+iD10XiBwtrnn3TgViTRc8NFMsFTSuiUmosCVrou6vW8l7b7tzHUnpIcRroWGQ==" algorithmName="SHA-512" password="CC35"/>
  <autoFilter ref="C82:K10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011114000"/>
    <hyperlink ref="F90" r:id="rId2" display="https://podminky.urs.cz/item/CS_URS_2022_02/012103000"/>
    <hyperlink ref="F93" r:id="rId3" display="https://podminky.urs.cz/item/CS_URS_2022_02/013254000"/>
    <hyperlink ref="F95" r:id="rId4" display="https://podminky.urs.cz/item/CS_URS_2022_02/013303000"/>
    <hyperlink ref="F98" r:id="rId5" display="https://podminky.urs.cz/item/CS_URS_2022_02/030001000"/>
    <hyperlink ref="F103" r:id="rId6" display="https://podminky.urs.cz/item/CS_URS_2022_02/07210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648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649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650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651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652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653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654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655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656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657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658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76</v>
      </c>
      <c r="F18" s="285" t="s">
        <v>659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660</v>
      </c>
      <c r="F19" s="285" t="s">
        <v>661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662</v>
      </c>
      <c r="F20" s="285" t="s">
        <v>663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664</v>
      </c>
      <c r="F21" s="285" t="s">
        <v>665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83</v>
      </c>
      <c r="F22" s="285" t="s">
        <v>666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667</v>
      </c>
      <c r="F23" s="285" t="s">
        <v>668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669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670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671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672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673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674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675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676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677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97</v>
      </c>
      <c r="F36" s="285"/>
      <c r="G36" s="285" t="s">
        <v>678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679</v>
      </c>
      <c r="F37" s="285"/>
      <c r="G37" s="285" t="s">
        <v>680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50</v>
      </c>
      <c r="F38" s="285"/>
      <c r="G38" s="285" t="s">
        <v>681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51</v>
      </c>
      <c r="F39" s="285"/>
      <c r="G39" s="285" t="s">
        <v>682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98</v>
      </c>
      <c r="F40" s="285"/>
      <c r="G40" s="285" t="s">
        <v>683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99</v>
      </c>
      <c r="F41" s="285"/>
      <c r="G41" s="285" t="s">
        <v>684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685</v>
      </c>
      <c r="F42" s="285"/>
      <c r="G42" s="285" t="s">
        <v>686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687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688</v>
      </c>
      <c r="F44" s="285"/>
      <c r="G44" s="285" t="s">
        <v>689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101</v>
      </c>
      <c r="F45" s="285"/>
      <c r="G45" s="285" t="s">
        <v>690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691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692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693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694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695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696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697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698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699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700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701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702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703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704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705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706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707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708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709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710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711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712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713</v>
      </c>
      <c r="D76" s="303"/>
      <c r="E76" s="303"/>
      <c r="F76" s="303" t="s">
        <v>714</v>
      </c>
      <c r="G76" s="304"/>
      <c r="H76" s="303" t="s">
        <v>51</v>
      </c>
      <c r="I76" s="303" t="s">
        <v>54</v>
      </c>
      <c r="J76" s="303" t="s">
        <v>715</v>
      </c>
      <c r="K76" s="302"/>
    </row>
    <row r="77" s="1" customFormat="1" ht="17.25" customHeight="1">
      <c r="B77" s="300"/>
      <c r="C77" s="305" t="s">
        <v>716</v>
      </c>
      <c r="D77" s="305"/>
      <c r="E77" s="305"/>
      <c r="F77" s="306" t="s">
        <v>717</v>
      </c>
      <c r="G77" s="307"/>
      <c r="H77" s="305"/>
      <c r="I77" s="305"/>
      <c r="J77" s="305" t="s">
        <v>718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50</v>
      </c>
      <c r="D79" s="310"/>
      <c r="E79" s="310"/>
      <c r="F79" s="311" t="s">
        <v>719</v>
      </c>
      <c r="G79" s="312"/>
      <c r="H79" s="288" t="s">
        <v>720</v>
      </c>
      <c r="I79" s="288" t="s">
        <v>721</v>
      </c>
      <c r="J79" s="288">
        <v>20</v>
      </c>
      <c r="K79" s="302"/>
    </row>
    <row r="80" s="1" customFormat="1" ht="15" customHeight="1">
      <c r="B80" s="300"/>
      <c r="C80" s="288" t="s">
        <v>722</v>
      </c>
      <c r="D80" s="288"/>
      <c r="E80" s="288"/>
      <c r="F80" s="311" t="s">
        <v>719</v>
      </c>
      <c r="G80" s="312"/>
      <c r="H80" s="288" t="s">
        <v>723</v>
      </c>
      <c r="I80" s="288" t="s">
        <v>721</v>
      </c>
      <c r="J80" s="288">
        <v>120</v>
      </c>
      <c r="K80" s="302"/>
    </row>
    <row r="81" s="1" customFormat="1" ht="15" customHeight="1">
      <c r="B81" s="313"/>
      <c r="C81" s="288" t="s">
        <v>724</v>
      </c>
      <c r="D81" s="288"/>
      <c r="E81" s="288"/>
      <c r="F81" s="311" t="s">
        <v>725</v>
      </c>
      <c r="G81" s="312"/>
      <c r="H81" s="288" t="s">
        <v>726</v>
      </c>
      <c r="I81" s="288" t="s">
        <v>721</v>
      </c>
      <c r="J81" s="288">
        <v>50</v>
      </c>
      <c r="K81" s="302"/>
    </row>
    <row r="82" s="1" customFormat="1" ht="15" customHeight="1">
      <c r="B82" s="313"/>
      <c r="C82" s="288" t="s">
        <v>727</v>
      </c>
      <c r="D82" s="288"/>
      <c r="E82" s="288"/>
      <c r="F82" s="311" t="s">
        <v>719</v>
      </c>
      <c r="G82" s="312"/>
      <c r="H82" s="288" t="s">
        <v>728</v>
      </c>
      <c r="I82" s="288" t="s">
        <v>729</v>
      </c>
      <c r="J82" s="288"/>
      <c r="K82" s="302"/>
    </row>
    <row r="83" s="1" customFormat="1" ht="15" customHeight="1">
      <c r="B83" s="313"/>
      <c r="C83" s="314" t="s">
        <v>730</v>
      </c>
      <c r="D83" s="314"/>
      <c r="E83" s="314"/>
      <c r="F83" s="315" t="s">
        <v>725</v>
      </c>
      <c r="G83" s="314"/>
      <c r="H83" s="314" t="s">
        <v>731</v>
      </c>
      <c r="I83" s="314" t="s">
        <v>721</v>
      </c>
      <c r="J83" s="314">
        <v>15</v>
      </c>
      <c r="K83" s="302"/>
    </row>
    <row r="84" s="1" customFormat="1" ht="15" customHeight="1">
      <c r="B84" s="313"/>
      <c r="C84" s="314" t="s">
        <v>732</v>
      </c>
      <c r="D84" s="314"/>
      <c r="E84" s="314"/>
      <c r="F84" s="315" t="s">
        <v>725</v>
      </c>
      <c r="G84" s="314"/>
      <c r="H84" s="314" t="s">
        <v>733</v>
      </c>
      <c r="I84" s="314" t="s">
        <v>721</v>
      </c>
      <c r="J84" s="314">
        <v>15</v>
      </c>
      <c r="K84" s="302"/>
    </row>
    <row r="85" s="1" customFormat="1" ht="15" customHeight="1">
      <c r="B85" s="313"/>
      <c r="C85" s="314" t="s">
        <v>734</v>
      </c>
      <c r="D85" s="314"/>
      <c r="E85" s="314"/>
      <c r="F85" s="315" t="s">
        <v>725</v>
      </c>
      <c r="G85" s="314"/>
      <c r="H85" s="314" t="s">
        <v>735</v>
      </c>
      <c r="I85" s="314" t="s">
        <v>721</v>
      </c>
      <c r="J85" s="314">
        <v>20</v>
      </c>
      <c r="K85" s="302"/>
    </row>
    <row r="86" s="1" customFormat="1" ht="15" customHeight="1">
      <c r="B86" s="313"/>
      <c r="C86" s="314" t="s">
        <v>736</v>
      </c>
      <c r="D86" s="314"/>
      <c r="E86" s="314"/>
      <c r="F86" s="315" t="s">
        <v>725</v>
      </c>
      <c r="G86" s="314"/>
      <c r="H86" s="314" t="s">
        <v>737</v>
      </c>
      <c r="I86" s="314" t="s">
        <v>721</v>
      </c>
      <c r="J86" s="314">
        <v>20</v>
      </c>
      <c r="K86" s="302"/>
    </row>
    <row r="87" s="1" customFormat="1" ht="15" customHeight="1">
      <c r="B87" s="313"/>
      <c r="C87" s="288" t="s">
        <v>738</v>
      </c>
      <c r="D87" s="288"/>
      <c r="E87" s="288"/>
      <c r="F87" s="311" t="s">
        <v>725</v>
      </c>
      <c r="G87" s="312"/>
      <c r="H87" s="288" t="s">
        <v>739</v>
      </c>
      <c r="I87" s="288" t="s">
        <v>721</v>
      </c>
      <c r="J87" s="288">
        <v>50</v>
      </c>
      <c r="K87" s="302"/>
    </row>
    <row r="88" s="1" customFormat="1" ht="15" customHeight="1">
      <c r="B88" s="313"/>
      <c r="C88" s="288" t="s">
        <v>740</v>
      </c>
      <c r="D88" s="288"/>
      <c r="E88" s="288"/>
      <c r="F88" s="311" t="s">
        <v>725</v>
      </c>
      <c r="G88" s="312"/>
      <c r="H88" s="288" t="s">
        <v>741</v>
      </c>
      <c r="I88" s="288" t="s">
        <v>721</v>
      </c>
      <c r="J88" s="288">
        <v>20</v>
      </c>
      <c r="K88" s="302"/>
    </row>
    <row r="89" s="1" customFormat="1" ht="15" customHeight="1">
      <c r="B89" s="313"/>
      <c r="C89" s="288" t="s">
        <v>742</v>
      </c>
      <c r="D89" s="288"/>
      <c r="E89" s="288"/>
      <c r="F89" s="311" t="s">
        <v>725</v>
      </c>
      <c r="G89" s="312"/>
      <c r="H89" s="288" t="s">
        <v>743</v>
      </c>
      <c r="I89" s="288" t="s">
        <v>721</v>
      </c>
      <c r="J89" s="288">
        <v>20</v>
      </c>
      <c r="K89" s="302"/>
    </row>
    <row r="90" s="1" customFormat="1" ht="15" customHeight="1">
      <c r="B90" s="313"/>
      <c r="C90" s="288" t="s">
        <v>744</v>
      </c>
      <c r="D90" s="288"/>
      <c r="E90" s="288"/>
      <c r="F90" s="311" t="s">
        <v>725</v>
      </c>
      <c r="G90" s="312"/>
      <c r="H90" s="288" t="s">
        <v>745</v>
      </c>
      <c r="I90" s="288" t="s">
        <v>721</v>
      </c>
      <c r="J90" s="288">
        <v>50</v>
      </c>
      <c r="K90" s="302"/>
    </row>
    <row r="91" s="1" customFormat="1" ht="15" customHeight="1">
      <c r="B91" s="313"/>
      <c r="C91" s="288" t="s">
        <v>746</v>
      </c>
      <c r="D91" s="288"/>
      <c r="E91" s="288"/>
      <c r="F91" s="311" t="s">
        <v>725</v>
      </c>
      <c r="G91" s="312"/>
      <c r="H91" s="288" t="s">
        <v>746</v>
      </c>
      <c r="I91" s="288" t="s">
        <v>721</v>
      </c>
      <c r="J91" s="288">
        <v>50</v>
      </c>
      <c r="K91" s="302"/>
    </row>
    <row r="92" s="1" customFormat="1" ht="15" customHeight="1">
      <c r="B92" s="313"/>
      <c r="C92" s="288" t="s">
        <v>747</v>
      </c>
      <c r="D92" s="288"/>
      <c r="E92" s="288"/>
      <c r="F92" s="311" t="s">
        <v>725</v>
      </c>
      <c r="G92" s="312"/>
      <c r="H92" s="288" t="s">
        <v>748</v>
      </c>
      <c r="I92" s="288" t="s">
        <v>721</v>
      </c>
      <c r="J92" s="288">
        <v>255</v>
      </c>
      <c r="K92" s="302"/>
    </row>
    <row r="93" s="1" customFormat="1" ht="15" customHeight="1">
      <c r="B93" s="313"/>
      <c r="C93" s="288" t="s">
        <v>749</v>
      </c>
      <c r="D93" s="288"/>
      <c r="E93" s="288"/>
      <c r="F93" s="311" t="s">
        <v>719</v>
      </c>
      <c r="G93" s="312"/>
      <c r="H93" s="288" t="s">
        <v>750</v>
      </c>
      <c r="I93" s="288" t="s">
        <v>751</v>
      </c>
      <c r="J93" s="288"/>
      <c r="K93" s="302"/>
    </row>
    <row r="94" s="1" customFormat="1" ht="15" customHeight="1">
      <c r="B94" s="313"/>
      <c r="C94" s="288" t="s">
        <v>752</v>
      </c>
      <c r="D94" s="288"/>
      <c r="E94" s="288"/>
      <c r="F94" s="311" t="s">
        <v>719</v>
      </c>
      <c r="G94" s="312"/>
      <c r="H94" s="288" t="s">
        <v>753</v>
      </c>
      <c r="I94" s="288" t="s">
        <v>754</v>
      </c>
      <c r="J94" s="288"/>
      <c r="K94" s="302"/>
    </row>
    <row r="95" s="1" customFormat="1" ht="15" customHeight="1">
      <c r="B95" s="313"/>
      <c r="C95" s="288" t="s">
        <v>755</v>
      </c>
      <c r="D95" s="288"/>
      <c r="E95" s="288"/>
      <c r="F95" s="311" t="s">
        <v>719</v>
      </c>
      <c r="G95" s="312"/>
      <c r="H95" s="288" t="s">
        <v>755</v>
      </c>
      <c r="I95" s="288" t="s">
        <v>754</v>
      </c>
      <c r="J95" s="288"/>
      <c r="K95" s="302"/>
    </row>
    <row r="96" s="1" customFormat="1" ht="15" customHeight="1">
      <c r="B96" s="313"/>
      <c r="C96" s="288" t="s">
        <v>35</v>
      </c>
      <c r="D96" s="288"/>
      <c r="E96" s="288"/>
      <c r="F96" s="311" t="s">
        <v>719</v>
      </c>
      <c r="G96" s="312"/>
      <c r="H96" s="288" t="s">
        <v>756</v>
      </c>
      <c r="I96" s="288" t="s">
        <v>754</v>
      </c>
      <c r="J96" s="288"/>
      <c r="K96" s="302"/>
    </row>
    <row r="97" s="1" customFormat="1" ht="15" customHeight="1">
      <c r="B97" s="313"/>
      <c r="C97" s="288" t="s">
        <v>45</v>
      </c>
      <c r="D97" s="288"/>
      <c r="E97" s="288"/>
      <c r="F97" s="311" t="s">
        <v>719</v>
      </c>
      <c r="G97" s="312"/>
      <c r="H97" s="288" t="s">
        <v>757</v>
      </c>
      <c r="I97" s="288" t="s">
        <v>754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758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713</v>
      </c>
      <c r="D103" s="303"/>
      <c r="E103" s="303"/>
      <c r="F103" s="303" t="s">
        <v>714</v>
      </c>
      <c r="G103" s="304"/>
      <c r="H103" s="303" t="s">
        <v>51</v>
      </c>
      <c r="I103" s="303" t="s">
        <v>54</v>
      </c>
      <c r="J103" s="303" t="s">
        <v>715</v>
      </c>
      <c r="K103" s="302"/>
    </row>
    <row r="104" s="1" customFormat="1" ht="17.25" customHeight="1">
      <c r="B104" s="300"/>
      <c r="C104" s="305" t="s">
        <v>716</v>
      </c>
      <c r="D104" s="305"/>
      <c r="E104" s="305"/>
      <c r="F104" s="306" t="s">
        <v>717</v>
      </c>
      <c r="G104" s="307"/>
      <c r="H104" s="305"/>
      <c r="I104" s="305"/>
      <c r="J104" s="305" t="s">
        <v>718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50</v>
      </c>
      <c r="D106" s="310"/>
      <c r="E106" s="310"/>
      <c r="F106" s="311" t="s">
        <v>719</v>
      </c>
      <c r="G106" s="288"/>
      <c r="H106" s="288" t="s">
        <v>759</v>
      </c>
      <c r="I106" s="288" t="s">
        <v>721</v>
      </c>
      <c r="J106" s="288">
        <v>20</v>
      </c>
      <c r="K106" s="302"/>
    </row>
    <row r="107" s="1" customFormat="1" ht="15" customHeight="1">
      <c r="B107" s="300"/>
      <c r="C107" s="288" t="s">
        <v>722</v>
      </c>
      <c r="D107" s="288"/>
      <c r="E107" s="288"/>
      <c r="F107" s="311" t="s">
        <v>719</v>
      </c>
      <c r="G107" s="288"/>
      <c r="H107" s="288" t="s">
        <v>759</v>
      </c>
      <c r="I107" s="288" t="s">
        <v>721</v>
      </c>
      <c r="J107" s="288">
        <v>120</v>
      </c>
      <c r="K107" s="302"/>
    </row>
    <row r="108" s="1" customFormat="1" ht="15" customHeight="1">
      <c r="B108" s="313"/>
      <c r="C108" s="288" t="s">
        <v>724</v>
      </c>
      <c r="D108" s="288"/>
      <c r="E108" s="288"/>
      <c r="F108" s="311" t="s">
        <v>725</v>
      </c>
      <c r="G108" s="288"/>
      <c r="H108" s="288" t="s">
        <v>759</v>
      </c>
      <c r="I108" s="288" t="s">
        <v>721</v>
      </c>
      <c r="J108" s="288">
        <v>50</v>
      </c>
      <c r="K108" s="302"/>
    </row>
    <row r="109" s="1" customFormat="1" ht="15" customHeight="1">
      <c r="B109" s="313"/>
      <c r="C109" s="288" t="s">
        <v>727</v>
      </c>
      <c r="D109" s="288"/>
      <c r="E109" s="288"/>
      <c r="F109" s="311" t="s">
        <v>719</v>
      </c>
      <c r="G109" s="288"/>
      <c r="H109" s="288" t="s">
        <v>759</v>
      </c>
      <c r="I109" s="288" t="s">
        <v>729</v>
      </c>
      <c r="J109" s="288"/>
      <c r="K109" s="302"/>
    </row>
    <row r="110" s="1" customFormat="1" ht="15" customHeight="1">
      <c r="B110" s="313"/>
      <c r="C110" s="288" t="s">
        <v>738</v>
      </c>
      <c r="D110" s="288"/>
      <c r="E110" s="288"/>
      <c r="F110" s="311" t="s">
        <v>725</v>
      </c>
      <c r="G110" s="288"/>
      <c r="H110" s="288" t="s">
        <v>759</v>
      </c>
      <c r="I110" s="288" t="s">
        <v>721</v>
      </c>
      <c r="J110" s="288">
        <v>50</v>
      </c>
      <c r="K110" s="302"/>
    </row>
    <row r="111" s="1" customFormat="1" ht="15" customHeight="1">
      <c r="B111" s="313"/>
      <c r="C111" s="288" t="s">
        <v>746</v>
      </c>
      <c r="D111" s="288"/>
      <c r="E111" s="288"/>
      <c r="F111" s="311" t="s">
        <v>725</v>
      </c>
      <c r="G111" s="288"/>
      <c r="H111" s="288" t="s">
        <v>759</v>
      </c>
      <c r="I111" s="288" t="s">
        <v>721</v>
      </c>
      <c r="J111" s="288">
        <v>50</v>
      </c>
      <c r="K111" s="302"/>
    </row>
    <row r="112" s="1" customFormat="1" ht="15" customHeight="1">
      <c r="B112" s="313"/>
      <c r="C112" s="288" t="s">
        <v>744</v>
      </c>
      <c r="D112" s="288"/>
      <c r="E112" s="288"/>
      <c r="F112" s="311" t="s">
        <v>725</v>
      </c>
      <c r="G112" s="288"/>
      <c r="H112" s="288" t="s">
        <v>759</v>
      </c>
      <c r="I112" s="288" t="s">
        <v>721</v>
      </c>
      <c r="J112" s="288">
        <v>50</v>
      </c>
      <c r="K112" s="302"/>
    </row>
    <row r="113" s="1" customFormat="1" ht="15" customHeight="1">
      <c r="B113" s="313"/>
      <c r="C113" s="288" t="s">
        <v>50</v>
      </c>
      <c r="D113" s="288"/>
      <c r="E113" s="288"/>
      <c r="F113" s="311" t="s">
        <v>719</v>
      </c>
      <c r="G113" s="288"/>
      <c r="H113" s="288" t="s">
        <v>760</v>
      </c>
      <c r="I113" s="288" t="s">
        <v>721</v>
      </c>
      <c r="J113" s="288">
        <v>20</v>
      </c>
      <c r="K113" s="302"/>
    </row>
    <row r="114" s="1" customFormat="1" ht="15" customHeight="1">
      <c r="B114" s="313"/>
      <c r="C114" s="288" t="s">
        <v>761</v>
      </c>
      <c r="D114" s="288"/>
      <c r="E114" s="288"/>
      <c r="F114" s="311" t="s">
        <v>719</v>
      </c>
      <c r="G114" s="288"/>
      <c r="H114" s="288" t="s">
        <v>762</v>
      </c>
      <c r="I114" s="288" t="s">
        <v>721</v>
      </c>
      <c r="J114" s="288">
        <v>120</v>
      </c>
      <c r="K114" s="302"/>
    </row>
    <row r="115" s="1" customFormat="1" ht="15" customHeight="1">
      <c r="B115" s="313"/>
      <c r="C115" s="288" t="s">
        <v>35</v>
      </c>
      <c r="D115" s="288"/>
      <c r="E115" s="288"/>
      <c r="F115" s="311" t="s">
        <v>719</v>
      </c>
      <c r="G115" s="288"/>
      <c r="H115" s="288" t="s">
        <v>763</v>
      </c>
      <c r="I115" s="288" t="s">
        <v>754</v>
      </c>
      <c r="J115" s="288"/>
      <c r="K115" s="302"/>
    </row>
    <row r="116" s="1" customFormat="1" ht="15" customHeight="1">
      <c r="B116" s="313"/>
      <c r="C116" s="288" t="s">
        <v>45</v>
      </c>
      <c r="D116" s="288"/>
      <c r="E116" s="288"/>
      <c r="F116" s="311" t="s">
        <v>719</v>
      </c>
      <c r="G116" s="288"/>
      <c r="H116" s="288" t="s">
        <v>764</v>
      </c>
      <c r="I116" s="288" t="s">
        <v>754</v>
      </c>
      <c r="J116" s="288"/>
      <c r="K116" s="302"/>
    </row>
    <row r="117" s="1" customFormat="1" ht="15" customHeight="1">
      <c r="B117" s="313"/>
      <c r="C117" s="288" t="s">
        <v>54</v>
      </c>
      <c r="D117" s="288"/>
      <c r="E117" s="288"/>
      <c r="F117" s="311" t="s">
        <v>719</v>
      </c>
      <c r="G117" s="288"/>
      <c r="H117" s="288" t="s">
        <v>765</v>
      </c>
      <c r="I117" s="288" t="s">
        <v>766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767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713</v>
      </c>
      <c r="D123" s="303"/>
      <c r="E123" s="303"/>
      <c r="F123" s="303" t="s">
        <v>714</v>
      </c>
      <c r="G123" s="304"/>
      <c r="H123" s="303" t="s">
        <v>51</v>
      </c>
      <c r="I123" s="303" t="s">
        <v>54</v>
      </c>
      <c r="J123" s="303" t="s">
        <v>715</v>
      </c>
      <c r="K123" s="332"/>
    </row>
    <row r="124" s="1" customFormat="1" ht="17.25" customHeight="1">
      <c r="B124" s="331"/>
      <c r="C124" s="305" t="s">
        <v>716</v>
      </c>
      <c r="D124" s="305"/>
      <c r="E124" s="305"/>
      <c r="F124" s="306" t="s">
        <v>717</v>
      </c>
      <c r="G124" s="307"/>
      <c r="H124" s="305"/>
      <c r="I124" s="305"/>
      <c r="J124" s="305" t="s">
        <v>718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722</v>
      </c>
      <c r="D126" s="310"/>
      <c r="E126" s="310"/>
      <c r="F126" s="311" t="s">
        <v>719</v>
      </c>
      <c r="G126" s="288"/>
      <c r="H126" s="288" t="s">
        <v>759</v>
      </c>
      <c r="I126" s="288" t="s">
        <v>721</v>
      </c>
      <c r="J126" s="288">
        <v>120</v>
      </c>
      <c r="K126" s="336"/>
    </row>
    <row r="127" s="1" customFormat="1" ht="15" customHeight="1">
      <c r="B127" s="333"/>
      <c r="C127" s="288" t="s">
        <v>768</v>
      </c>
      <c r="D127" s="288"/>
      <c r="E127" s="288"/>
      <c r="F127" s="311" t="s">
        <v>719</v>
      </c>
      <c r="G127" s="288"/>
      <c r="H127" s="288" t="s">
        <v>769</v>
      </c>
      <c r="I127" s="288" t="s">
        <v>721</v>
      </c>
      <c r="J127" s="288" t="s">
        <v>770</v>
      </c>
      <c r="K127" s="336"/>
    </row>
    <row r="128" s="1" customFormat="1" ht="15" customHeight="1">
      <c r="B128" s="333"/>
      <c r="C128" s="288" t="s">
        <v>667</v>
      </c>
      <c r="D128" s="288"/>
      <c r="E128" s="288"/>
      <c r="F128" s="311" t="s">
        <v>719</v>
      </c>
      <c r="G128" s="288"/>
      <c r="H128" s="288" t="s">
        <v>771</v>
      </c>
      <c r="I128" s="288" t="s">
        <v>721</v>
      </c>
      <c r="J128" s="288" t="s">
        <v>770</v>
      </c>
      <c r="K128" s="336"/>
    </row>
    <row r="129" s="1" customFormat="1" ht="15" customHeight="1">
      <c r="B129" s="333"/>
      <c r="C129" s="288" t="s">
        <v>730</v>
      </c>
      <c r="D129" s="288"/>
      <c r="E129" s="288"/>
      <c r="F129" s="311" t="s">
        <v>725</v>
      </c>
      <c r="G129" s="288"/>
      <c r="H129" s="288" t="s">
        <v>731</v>
      </c>
      <c r="I129" s="288" t="s">
        <v>721</v>
      </c>
      <c r="J129" s="288">
        <v>15</v>
      </c>
      <c r="K129" s="336"/>
    </row>
    <row r="130" s="1" customFormat="1" ht="15" customHeight="1">
      <c r="B130" s="333"/>
      <c r="C130" s="314" t="s">
        <v>732</v>
      </c>
      <c r="D130" s="314"/>
      <c r="E130" s="314"/>
      <c r="F130" s="315" t="s">
        <v>725</v>
      </c>
      <c r="G130" s="314"/>
      <c r="H130" s="314" t="s">
        <v>733</v>
      </c>
      <c r="I130" s="314" t="s">
        <v>721</v>
      </c>
      <c r="J130" s="314">
        <v>15</v>
      </c>
      <c r="K130" s="336"/>
    </row>
    <row r="131" s="1" customFormat="1" ht="15" customHeight="1">
      <c r="B131" s="333"/>
      <c r="C131" s="314" t="s">
        <v>734</v>
      </c>
      <c r="D131" s="314"/>
      <c r="E131" s="314"/>
      <c r="F131" s="315" t="s">
        <v>725</v>
      </c>
      <c r="G131" s="314"/>
      <c r="H131" s="314" t="s">
        <v>735</v>
      </c>
      <c r="I131" s="314" t="s">
        <v>721</v>
      </c>
      <c r="J131" s="314">
        <v>20</v>
      </c>
      <c r="K131" s="336"/>
    </row>
    <row r="132" s="1" customFormat="1" ht="15" customHeight="1">
      <c r="B132" s="333"/>
      <c r="C132" s="314" t="s">
        <v>736</v>
      </c>
      <c r="D132" s="314"/>
      <c r="E132" s="314"/>
      <c r="F132" s="315" t="s">
        <v>725</v>
      </c>
      <c r="G132" s="314"/>
      <c r="H132" s="314" t="s">
        <v>737</v>
      </c>
      <c r="I132" s="314" t="s">
        <v>721</v>
      </c>
      <c r="J132" s="314">
        <v>20</v>
      </c>
      <c r="K132" s="336"/>
    </row>
    <row r="133" s="1" customFormat="1" ht="15" customHeight="1">
      <c r="B133" s="333"/>
      <c r="C133" s="288" t="s">
        <v>724</v>
      </c>
      <c r="D133" s="288"/>
      <c r="E133" s="288"/>
      <c r="F133" s="311" t="s">
        <v>725</v>
      </c>
      <c r="G133" s="288"/>
      <c r="H133" s="288" t="s">
        <v>759</v>
      </c>
      <c r="I133" s="288" t="s">
        <v>721</v>
      </c>
      <c r="J133" s="288">
        <v>50</v>
      </c>
      <c r="K133" s="336"/>
    </row>
    <row r="134" s="1" customFormat="1" ht="15" customHeight="1">
      <c r="B134" s="333"/>
      <c r="C134" s="288" t="s">
        <v>738</v>
      </c>
      <c r="D134" s="288"/>
      <c r="E134" s="288"/>
      <c r="F134" s="311" t="s">
        <v>725</v>
      </c>
      <c r="G134" s="288"/>
      <c r="H134" s="288" t="s">
        <v>759</v>
      </c>
      <c r="I134" s="288" t="s">
        <v>721</v>
      </c>
      <c r="J134" s="288">
        <v>50</v>
      </c>
      <c r="K134" s="336"/>
    </row>
    <row r="135" s="1" customFormat="1" ht="15" customHeight="1">
      <c r="B135" s="333"/>
      <c r="C135" s="288" t="s">
        <v>744</v>
      </c>
      <c r="D135" s="288"/>
      <c r="E135" s="288"/>
      <c r="F135" s="311" t="s">
        <v>725</v>
      </c>
      <c r="G135" s="288"/>
      <c r="H135" s="288" t="s">
        <v>759</v>
      </c>
      <c r="I135" s="288" t="s">
        <v>721</v>
      </c>
      <c r="J135" s="288">
        <v>50</v>
      </c>
      <c r="K135" s="336"/>
    </row>
    <row r="136" s="1" customFormat="1" ht="15" customHeight="1">
      <c r="B136" s="333"/>
      <c r="C136" s="288" t="s">
        <v>746</v>
      </c>
      <c r="D136" s="288"/>
      <c r="E136" s="288"/>
      <c r="F136" s="311" t="s">
        <v>725</v>
      </c>
      <c r="G136" s="288"/>
      <c r="H136" s="288" t="s">
        <v>759</v>
      </c>
      <c r="I136" s="288" t="s">
        <v>721</v>
      </c>
      <c r="J136" s="288">
        <v>50</v>
      </c>
      <c r="K136" s="336"/>
    </row>
    <row r="137" s="1" customFormat="1" ht="15" customHeight="1">
      <c r="B137" s="333"/>
      <c r="C137" s="288" t="s">
        <v>747</v>
      </c>
      <c r="D137" s="288"/>
      <c r="E137" s="288"/>
      <c r="F137" s="311" t="s">
        <v>725</v>
      </c>
      <c r="G137" s="288"/>
      <c r="H137" s="288" t="s">
        <v>772</v>
      </c>
      <c r="I137" s="288" t="s">
        <v>721</v>
      </c>
      <c r="J137" s="288">
        <v>255</v>
      </c>
      <c r="K137" s="336"/>
    </row>
    <row r="138" s="1" customFormat="1" ht="15" customHeight="1">
      <c r="B138" s="333"/>
      <c r="C138" s="288" t="s">
        <v>749</v>
      </c>
      <c r="D138" s="288"/>
      <c r="E138" s="288"/>
      <c r="F138" s="311" t="s">
        <v>719</v>
      </c>
      <c r="G138" s="288"/>
      <c r="H138" s="288" t="s">
        <v>773</v>
      </c>
      <c r="I138" s="288" t="s">
        <v>751</v>
      </c>
      <c r="J138" s="288"/>
      <c r="K138" s="336"/>
    </row>
    <row r="139" s="1" customFormat="1" ht="15" customHeight="1">
      <c r="B139" s="333"/>
      <c r="C139" s="288" t="s">
        <v>752</v>
      </c>
      <c r="D139" s="288"/>
      <c r="E139" s="288"/>
      <c r="F139" s="311" t="s">
        <v>719</v>
      </c>
      <c r="G139" s="288"/>
      <c r="H139" s="288" t="s">
        <v>774</v>
      </c>
      <c r="I139" s="288" t="s">
        <v>754</v>
      </c>
      <c r="J139" s="288"/>
      <c r="K139" s="336"/>
    </row>
    <row r="140" s="1" customFormat="1" ht="15" customHeight="1">
      <c r="B140" s="333"/>
      <c r="C140" s="288" t="s">
        <v>755</v>
      </c>
      <c r="D140" s="288"/>
      <c r="E140" s="288"/>
      <c r="F140" s="311" t="s">
        <v>719</v>
      </c>
      <c r="G140" s="288"/>
      <c r="H140" s="288" t="s">
        <v>755</v>
      </c>
      <c r="I140" s="288" t="s">
        <v>754</v>
      </c>
      <c r="J140" s="288"/>
      <c r="K140" s="336"/>
    </row>
    <row r="141" s="1" customFormat="1" ht="15" customHeight="1">
      <c r="B141" s="333"/>
      <c r="C141" s="288" t="s">
        <v>35</v>
      </c>
      <c r="D141" s="288"/>
      <c r="E141" s="288"/>
      <c r="F141" s="311" t="s">
        <v>719</v>
      </c>
      <c r="G141" s="288"/>
      <c r="H141" s="288" t="s">
        <v>775</v>
      </c>
      <c r="I141" s="288" t="s">
        <v>754</v>
      </c>
      <c r="J141" s="288"/>
      <c r="K141" s="336"/>
    </row>
    <row r="142" s="1" customFormat="1" ht="15" customHeight="1">
      <c r="B142" s="333"/>
      <c r="C142" s="288" t="s">
        <v>776</v>
      </c>
      <c r="D142" s="288"/>
      <c r="E142" s="288"/>
      <c r="F142" s="311" t="s">
        <v>719</v>
      </c>
      <c r="G142" s="288"/>
      <c r="H142" s="288" t="s">
        <v>777</v>
      </c>
      <c r="I142" s="288" t="s">
        <v>754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778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713</v>
      </c>
      <c r="D148" s="303"/>
      <c r="E148" s="303"/>
      <c r="F148" s="303" t="s">
        <v>714</v>
      </c>
      <c r="G148" s="304"/>
      <c r="H148" s="303" t="s">
        <v>51</v>
      </c>
      <c r="I148" s="303" t="s">
        <v>54</v>
      </c>
      <c r="J148" s="303" t="s">
        <v>715</v>
      </c>
      <c r="K148" s="302"/>
    </row>
    <row r="149" s="1" customFormat="1" ht="17.25" customHeight="1">
      <c r="B149" s="300"/>
      <c r="C149" s="305" t="s">
        <v>716</v>
      </c>
      <c r="D149" s="305"/>
      <c r="E149" s="305"/>
      <c r="F149" s="306" t="s">
        <v>717</v>
      </c>
      <c r="G149" s="307"/>
      <c r="H149" s="305"/>
      <c r="I149" s="305"/>
      <c r="J149" s="305" t="s">
        <v>718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722</v>
      </c>
      <c r="D151" s="288"/>
      <c r="E151" s="288"/>
      <c r="F151" s="341" t="s">
        <v>719</v>
      </c>
      <c r="G151" s="288"/>
      <c r="H151" s="340" t="s">
        <v>759</v>
      </c>
      <c r="I151" s="340" t="s">
        <v>721</v>
      </c>
      <c r="J151" s="340">
        <v>120</v>
      </c>
      <c r="K151" s="336"/>
    </row>
    <row r="152" s="1" customFormat="1" ht="15" customHeight="1">
      <c r="B152" s="313"/>
      <c r="C152" s="340" t="s">
        <v>768</v>
      </c>
      <c r="D152" s="288"/>
      <c r="E152" s="288"/>
      <c r="F152" s="341" t="s">
        <v>719</v>
      </c>
      <c r="G152" s="288"/>
      <c r="H152" s="340" t="s">
        <v>779</v>
      </c>
      <c r="I152" s="340" t="s">
        <v>721</v>
      </c>
      <c r="J152" s="340" t="s">
        <v>770</v>
      </c>
      <c r="K152" s="336"/>
    </row>
    <row r="153" s="1" customFormat="1" ht="15" customHeight="1">
      <c r="B153" s="313"/>
      <c r="C153" s="340" t="s">
        <v>667</v>
      </c>
      <c r="D153" s="288"/>
      <c r="E153" s="288"/>
      <c r="F153" s="341" t="s">
        <v>719</v>
      </c>
      <c r="G153" s="288"/>
      <c r="H153" s="340" t="s">
        <v>780</v>
      </c>
      <c r="I153" s="340" t="s">
        <v>721</v>
      </c>
      <c r="J153" s="340" t="s">
        <v>770</v>
      </c>
      <c r="K153" s="336"/>
    </row>
    <row r="154" s="1" customFormat="1" ht="15" customHeight="1">
      <c r="B154" s="313"/>
      <c r="C154" s="340" t="s">
        <v>724</v>
      </c>
      <c r="D154" s="288"/>
      <c r="E154" s="288"/>
      <c r="F154" s="341" t="s">
        <v>725</v>
      </c>
      <c r="G154" s="288"/>
      <c r="H154" s="340" t="s">
        <v>759</v>
      </c>
      <c r="I154" s="340" t="s">
        <v>721</v>
      </c>
      <c r="J154" s="340">
        <v>50</v>
      </c>
      <c r="K154" s="336"/>
    </row>
    <row r="155" s="1" customFormat="1" ht="15" customHeight="1">
      <c r="B155" s="313"/>
      <c r="C155" s="340" t="s">
        <v>727</v>
      </c>
      <c r="D155" s="288"/>
      <c r="E155" s="288"/>
      <c r="F155" s="341" t="s">
        <v>719</v>
      </c>
      <c r="G155" s="288"/>
      <c r="H155" s="340" t="s">
        <v>759</v>
      </c>
      <c r="I155" s="340" t="s">
        <v>729</v>
      </c>
      <c r="J155" s="340"/>
      <c r="K155" s="336"/>
    </row>
    <row r="156" s="1" customFormat="1" ht="15" customHeight="1">
      <c r="B156" s="313"/>
      <c r="C156" s="340" t="s">
        <v>738</v>
      </c>
      <c r="D156" s="288"/>
      <c r="E156" s="288"/>
      <c r="F156" s="341" t="s">
        <v>725</v>
      </c>
      <c r="G156" s="288"/>
      <c r="H156" s="340" t="s">
        <v>759</v>
      </c>
      <c r="I156" s="340" t="s">
        <v>721</v>
      </c>
      <c r="J156" s="340">
        <v>50</v>
      </c>
      <c r="K156" s="336"/>
    </row>
    <row r="157" s="1" customFormat="1" ht="15" customHeight="1">
      <c r="B157" s="313"/>
      <c r="C157" s="340" t="s">
        <v>746</v>
      </c>
      <c r="D157" s="288"/>
      <c r="E157" s="288"/>
      <c r="F157" s="341" t="s">
        <v>725</v>
      </c>
      <c r="G157" s="288"/>
      <c r="H157" s="340" t="s">
        <v>759</v>
      </c>
      <c r="I157" s="340" t="s">
        <v>721</v>
      </c>
      <c r="J157" s="340">
        <v>50</v>
      </c>
      <c r="K157" s="336"/>
    </row>
    <row r="158" s="1" customFormat="1" ht="15" customHeight="1">
      <c r="B158" s="313"/>
      <c r="C158" s="340" t="s">
        <v>744</v>
      </c>
      <c r="D158" s="288"/>
      <c r="E158" s="288"/>
      <c r="F158" s="341" t="s">
        <v>725</v>
      </c>
      <c r="G158" s="288"/>
      <c r="H158" s="340" t="s">
        <v>759</v>
      </c>
      <c r="I158" s="340" t="s">
        <v>721</v>
      </c>
      <c r="J158" s="340">
        <v>50</v>
      </c>
      <c r="K158" s="336"/>
    </row>
    <row r="159" s="1" customFormat="1" ht="15" customHeight="1">
      <c r="B159" s="313"/>
      <c r="C159" s="340" t="s">
        <v>90</v>
      </c>
      <c r="D159" s="288"/>
      <c r="E159" s="288"/>
      <c r="F159" s="341" t="s">
        <v>719</v>
      </c>
      <c r="G159" s="288"/>
      <c r="H159" s="340" t="s">
        <v>781</v>
      </c>
      <c r="I159" s="340" t="s">
        <v>721</v>
      </c>
      <c r="J159" s="340" t="s">
        <v>782</v>
      </c>
      <c r="K159" s="336"/>
    </row>
    <row r="160" s="1" customFormat="1" ht="15" customHeight="1">
      <c r="B160" s="313"/>
      <c r="C160" s="340" t="s">
        <v>783</v>
      </c>
      <c r="D160" s="288"/>
      <c r="E160" s="288"/>
      <c r="F160" s="341" t="s">
        <v>719</v>
      </c>
      <c r="G160" s="288"/>
      <c r="H160" s="340" t="s">
        <v>784</v>
      </c>
      <c r="I160" s="340" t="s">
        <v>754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785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713</v>
      </c>
      <c r="D166" s="303"/>
      <c r="E166" s="303"/>
      <c r="F166" s="303" t="s">
        <v>714</v>
      </c>
      <c r="G166" s="345"/>
      <c r="H166" s="346" t="s">
        <v>51</v>
      </c>
      <c r="I166" s="346" t="s">
        <v>54</v>
      </c>
      <c r="J166" s="303" t="s">
        <v>715</v>
      </c>
      <c r="K166" s="280"/>
    </row>
    <row r="167" s="1" customFormat="1" ht="17.25" customHeight="1">
      <c r="B167" s="281"/>
      <c r="C167" s="305" t="s">
        <v>716</v>
      </c>
      <c r="D167" s="305"/>
      <c r="E167" s="305"/>
      <c r="F167" s="306" t="s">
        <v>717</v>
      </c>
      <c r="G167" s="347"/>
      <c r="H167" s="348"/>
      <c r="I167" s="348"/>
      <c r="J167" s="305" t="s">
        <v>718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722</v>
      </c>
      <c r="D169" s="288"/>
      <c r="E169" s="288"/>
      <c r="F169" s="311" t="s">
        <v>719</v>
      </c>
      <c r="G169" s="288"/>
      <c r="H169" s="288" t="s">
        <v>759</v>
      </c>
      <c r="I169" s="288" t="s">
        <v>721</v>
      </c>
      <c r="J169" s="288">
        <v>120</v>
      </c>
      <c r="K169" s="336"/>
    </row>
    <row r="170" s="1" customFormat="1" ht="15" customHeight="1">
      <c r="B170" s="313"/>
      <c r="C170" s="288" t="s">
        <v>768</v>
      </c>
      <c r="D170" s="288"/>
      <c r="E170" s="288"/>
      <c r="F170" s="311" t="s">
        <v>719</v>
      </c>
      <c r="G170" s="288"/>
      <c r="H170" s="288" t="s">
        <v>769</v>
      </c>
      <c r="I170" s="288" t="s">
        <v>721</v>
      </c>
      <c r="J170" s="288" t="s">
        <v>770</v>
      </c>
      <c r="K170" s="336"/>
    </row>
    <row r="171" s="1" customFormat="1" ht="15" customHeight="1">
      <c r="B171" s="313"/>
      <c r="C171" s="288" t="s">
        <v>667</v>
      </c>
      <c r="D171" s="288"/>
      <c r="E171" s="288"/>
      <c r="F171" s="311" t="s">
        <v>719</v>
      </c>
      <c r="G171" s="288"/>
      <c r="H171" s="288" t="s">
        <v>786</v>
      </c>
      <c r="I171" s="288" t="s">
        <v>721</v>
      </c>
      <c r="J171" s="288" t="s">
        <v>770</v>
      </c>
      <c r="K171" s="336"/>
    </row>
    <row r="172" s="1" customFormat="1" ht="15" customHeight="1">
      <c r="B172" s="313"/>
      <c r="C172" s="288" t="s">
        <v>724</v>
      </c>
      <c r="D172" s="288"/>
      <c r="E172" s="288"/>
      <c r="F172" s="311" t="s">
        <v>725</v>
      </c>
      <c r="G172" s="288"/>
      <c r="H172" s="288" t="s">
        <v>786</v>
      </c>
      <c r="I172" s="288" t="s">
        <v>721</v>
      </c>
      <c r="J172" s="288">
        <v>50</v>
      </c>
      <c r="K172" s="336"/>
    </row>
    <row r="173" s="1" customFormat="1" ht="15" customHeight="1">
      <c r="B173" s="313"/>
      <c r="C173" s="288" t="s">
        <v>727</v>
      </c>
      <c r="D173" s="288"/>
      <c r="E173" s="288"/>
      <c r="F173" s="311" t="s">
        <v>719</v>
      </c>
      <c r="G173" s="288"/>
      <c r="H173" s="288" t="s">
        <v>786</v>
      </c>
      <c r="I173" s="288" t="s">
        <v>729</v>
      </c>
      <c r="J173" s="288"/>
      <c r="K173" s="336"/>
    </row>
    <row r="174" s="1" customFormat="1" ht="15" customHeight="1">
      <c r="B174" s="313"/>
      <c r="C174" s="288" t="s">
        <v>738</v>
      </c>
      <c r="D174" s="288"/>
      <c r="E174" s="288"/>
      <c r="F174" s="311" t="s">
        <v>725</v>
      </c>
      <c r="G174" s="288"/>
      <c r="H174" s="288" t="s">
        <v>786</v>
      </c>
      <c r="I174" s="288" t="s">
        <v>721</v>
      </c>
      <c r="J174" s="288">
        <v>50</v>
      </c>
      <c r="K174" s="336"/>
    </row>
    <row r="175" s="1" customFormat="1" ht="15" customHeight="1">
      <c r="B175" s="313"/>
      <c r="C175" s="288" t="s">
        <v>746</v>
      </c>
      <c r="D175" s="288"/>
      <c r="E175" s="288"/>
      <c r="F175" s="311" t="s">
        <v>725</v>
      </c>
      <c r="G175" s="288"/>
      <c r="H175" s="288" t="s">
        <v>786</v>
      </c>
      <c r="I175" s="288" t="s">
        <v>721</v>
      </c>
      <c r="J175" s="288">
        <v>50</v>
      </c>
      <c r="K175" s="336"/>
    </row>
    <row r="176" s="1" customFormat="1" ht="15" customHeight="1">
      <c r="B176" s="313"/>
      <c r="C176" s="288" t="s">
        <v>744</v>
      </c>
      <c r="D176" s="288"/>
      <c r="E176" s="288"/>
      <c r="F176" s="311" t="s">
        <v>725</v>
      </c>
      <c r="G176" s="288"/>
      <c r="H176" s="288" t="s">
        <v>786</v>
      </c>
      <c r="I176" s="288" t="s">
        <v>721</v>
      </c>
      <c r="J176" s="288">
        <v>50</v>
      </c>
      <c r="K176" s="336"/>
    </row>
    <row r="177" s="1" customFormat="1" ht="15" customHeight="1">
      <c r="B177" s="313"/>
      <c r="C177" s="288" t="s">
        <v>97</v>
      </c>
      <c r="D177" s="288"/>
      <c r="E177" s="288"/>
      <c r="F177" s="311" t="s">
        <v>719</v>
      </c>
      <c r="G177" s="288"/>
      <c r="H177" s="288" t="s">
        <v>787</v>
      </c>
      <c r="I177" s="288" t="s">
        <v>788</v>
      </c>
      <c r="J177" s="288"/>
      <c r="K177" s="336"/>
    </row>
    <row r="178" s="1" customFormat="1" ht="15" customHeight="1">
      <c r="B178" s="313"/>
      <c r="C178" s="288" t="s">
        <v>54</v>
      </c>
      <c r="D178" s="288"/>
      <c r="E178" s="288"/>
      <c r="F178" s="311" t="s">
        <v>719</v>
      </c>
      <c r="G178" s="288"/>
      <c r="H178" s="288" t="s">
        <v>789</v>
      </c>
      <c r="I178" s="288" t="s">
        <v>790</v>
      </c>
      <c r="J178" s="288">
        <v>1</v>
      </c>
      <c r="K178" s="336"/>
    </row>
    <row r="179" s="1" customFormat="1" ht="15" customHeight="1">
      <c r="B179" s="313"/>
      <c r="C179" s="288" t="s">
        <v>50</v>
      </c>
      <c r="D179" s="288"/>
      <c r="E179" s="288"/>
      <c r="F179" s="311" t="s">
        <v>719</v>
      </c>
      <c r="G179" s="288"/>
      <c r="H179" s="288" t="s">
        <v>791</v>
      </c>
      <c r="I179" s="288" t="s">
        <v>721</v>
      </c>
      <c r="J179" s="288">
        <v>20</v>
      </c>
      <c r="K179" s="336"/>
    </row>
    <row r="180" s="1" customFormat="1" ht="15" customHeight="1">
      <c r="B180" s="313"/>
      <c r="C180" s="288" t="s">
        <v>51</v>
      </c>
      <c r="D180" s="288"/>
      <c r="E180" s="288"/>
      <c r="F180" s="311" t="s">
        <v>719</v>
      </c>
      <c r="G180" s="288"/>
      <c r="H180" s="288" t="s">
        <v>792</v>
      </c>
      <c r="I180" s="288" t="s">
        <v>721</v>
      </c>
      <c r="J180" s="288">
        <v>255</v>
      </c>
      <c r="K180" s="336"/>
    </row>
    <row r="181" s="1" customFormat="1" ht="15" customHeight="1">
      <c r="B181" s="313"/>
      <c r="C181" s="288" t="s">
        <v>98</v>
      </c>
      <c r="D181" s="288"/>
      <c r="E181" s="288"/>
      <c r="F181" s="311" t="s">
        <v>719</v>
      </c>
      <c r="G181" s="288"/>
      <c r="H181" s="288" t="s">
        <v>683</v>
      </c>
      <c r="I181" s="288" t="s">
        <v>721</v>
      </c>
      <c r="J181" s="288">
        <v>10</v>
      </c>
      <c r="K181" s="336"/>
    </row>
    <row r="182" s="1" customFormat="1" ht="15" customHeight="1">
      <c r="B182" s="313"/>
      <c r="C182" s="288" t="s">
        <v>99</v>
      </c>
      <c r="D182" s="288"/>
      <c r="E182" s="288"/>
      <c r="F182" s="311" t="s">
        <v>719</v>
      </c>
      <c r="G182" s="288"/>
      <c r="H182" s="288" t="s">
        <v>793</v>
      </c>
      <c r="I182" s="288" t="s">
        <v>754</v>
      </c>
      <c r="J182" s="288"/>
      <c r="K182" s="336"/>
    </row>
    <row r="183" s="1" customFormat="1" ht="15" customHeight="1">
      <c r="B183" s="313"/>
      <c r="C183" s="288" t="s">
        <v>794</v>
      </c>
      <c r="D183" s="288"/>
      <c r="E183" s="288"/>
      <c r="F183" s="311" t="s">
        <v>719</v>
      </c>
      <c r="G183" s="288"/>
      <c r="H183" s="288" t="s">
        <v>795</v>
      </c>
      <c r="I183" s="288" t="s">
        <v>754</v>
      </c>
      <c r="J183" s="288"/>
      <c r="K183" s="336"/>
    </row>
    <row r="184" s="1" customFormat="1" ht="15" customHeight="1">
      <c r="B184" s="313"/>
      <c r="C184" s="288" t="s">
        <v>783</v>
      </c>
      <c r="D184" s="288"/>
      <c r="E184" s="288"/>
      <c r="F184" s="311" t="s">
        <v>719</v>
      </c>
      <c r="G184" s="288"/>
      <c r="H184" s="288" t="s">
        <v>796</v>
      </c>
      <c r="I184" s="288" t="s">
        <v>754</v>
      </c>
      <c r="J184" s="288"/>
      <c r="K184" s="336"/>
    </row>
    <row r="185" s="1" customFormat="1" ht="15" customHeight="1">
      <c r="B185" s="313"/>
      <c r="C185" s="288" t="s">
        <v>101</v>
      </c>
      <c r="D185" s="288"/>
      <c r="E185" s="288"/>
      <c r="F185" s="311" t="s">
        <v>725</v>
      </c>
      <c r="G185" s="288"/>
      <c r="H185" s="288" t="s">
        <v>797</v>
      </c>
      <c r="I185" s="288" t="s">
        <v>721</v>
      </c>
      <c r="J185" s="288">
        <v>50</v>
      </c>
      <c r="K185" s="336"/>
    </row>
    <row r="186" s="1" customFormat="1" ht="15" customHeight="1">
      <c r="B186" s="313"/>
      <c r="C186" s="288" t="s">
        <v>798</v>
      </c>
      <c r="D186" s="288"/>
      <c r="E186" s="288"/>
      <c r="F186" s="311" t="s">
        <v>725</v>
      </c>
      <c r="G186" s="288"/>
      <c r="H186" s="288" t="s">
        <v>799</v>
      </c>
      <c r="I186" s="288" t="s">
        <v>800</v>
      </c>
      <c r="J186" s="288"/>
      <c r="K186" s="336"/>
    </row>
    <row r="187" s="1" customFormat="1" ht="15" customHeight="1">
      <c r="B187" s="313"/>
      <c r="C187" s="288" t="s">
        <v>801</v>
      </c>
      <c r="D187" s="288"/>
      <c r="E187" s="288"/>
      <c r="F187" s="311" t="s">
        <v>725</v>
      </c>
      <c r="G187" s="288"/>
      <c r="H187" s="288" t="s">
        <v>802</v>
      </c>
      <c r="I187" s="288" t="s">
        <v>800</v>
      </c>
      <c r="J187" s="288"/>
      <c r="K187" s="336"/>
    </row>
    <row r="188" s="1" customFormat="1" ht="15" customHeight="1">
      <c r="B188" s="313"/>
      <c r="C188" s="288" t="s">
        <v>803</v>
      </c>
      <c r="D188" s="288"/>
      <c r="E188" s="288"/>
      <c r="F188" s="311" t="s">
        <v>725</v>
      </c>
      <c r="G188" s="288"/>
      <c r="H188" s="288" t="s">
        <v>804</v>
      </c>
      <c r="I188" s="288" t="s">
        <v>800</v>
      </c>
      <c r="J188" s="288"/>
      <c r="K188" s="336"/>
    </row>
    <row r="189" s="1" customFormat="1" ht="15" customHeight="1">
      <c r="B189" s="313"/>
      <c r="C189" s="349" t="s">
        <v>805</v>
      </c>
      <c r="D189" s="288"/>
      <c r="E189" s="288"/>
      <c r="F189" s="311" t="s">
        <v>725</v>
      </c>
      <c r="G189" s="288"/>
      <c r="H189" s="288" t="s">
        <v>806</v>
      </c>
      <c r="I189" s="288" t="s">
        <v>807</v>
      </c>
      <c r="J189" s="350" t="s">
        <v>808</v>
      </c>
      <c r="K189" s="336"/>
    </row>
    <row r="190" s="17" customFormat="1" ht="15" customHeight="1">
      <c r="B190" s="351"/>
      <c r="C190" s="352" t="s">
        <v>809</v>
      </c>
      <c r="D190" s="353"/>
      <c r="E190" s="353"/>
      <c r="F190" s="354" t="s">
        <v>725</v>
      </c>
      <c r="G190" s="353"/>
      <c r="H190" s="353" t="s">
        <v>810</v>
      </c>
      <c r="I190" s="353" t="s">
        <v>807</v>
      </c>
      <c r="J190" s="355" t="s">
        <v>808</v>
      </c>
      <c r="K190" s="356"/>
    </row>
    <row r="191" s="1" customFormat="1" ht="15" customHeight="1">
      <c r="B191" s="313"/>
      <c r="C191" s="349" t="s">
        <v>39</v>
      </c>
      <c r="D191" s="288"/>
      <c r="E191" s="288"/>
      <c r="F191" s="311" t="s">
        <v>719</v>
      </c>
      <c r="G191" s="288"/>
      <c r="H191" s="285" t="s">
        <v>811</v>
      </c>
      <c r="I191" s="288" t="s">
        <v>812</v>
      </c>
      <c r="J191" s="288"/>
      <c r="K191" s="336"/>
    </row>
    <row r="192" s="1" customFormat="1" ht="15" customHeight="1">
      <c r="B192" s="313"/>
      <c r="C192" s="349" t="s">
        <v>813</v>
      </c>
      <c r="D192" s="288"/>
      <c r="E192" s="288"/>
      <c r="F192" s="311" t="s">
        <v>719</v>
      </c>
      <c r="G192" s="288"/>
      <c r="H192" s="288" t="s">
        <v>814</v>
      </c>
      <c r="I192" s="288" t="s">
        <v>754</v>
      </c>
      <c r="J192" s="288"/>
      <c r="K192" s="336"/>
    </row>
    <row r="193" s="1" customFormat="1" ht="15" customHeight="1">
      <c r="B193" s="313"/>
      <c r="C193" s="349" t="s">
        <v>815</v>
      </c>
      <c r="D193" s="288"/>
      <c r="E193" s="288"/>
      <c r="F193" s="311" t="s">
        <v>719</v>
      </c>
      <c r="G193" s="288"/>
      <c r="H193" s="288" t="s">
        <v>816</v>
      </c>
      <c r="I193" s="288" t="s">
        <v>754</v>
      </c>
      <c r="J193" s="288"/>
      <c r="K193" s="336"/>
    </row>
    <row r="194" s="1" customFormat="1" ht="15" customHeight="1">
      <c r="B194" s="313"/>
      <c r="C194" s="349" t="s">
        <v>817</v>
      </c>
      <c r="D194" s="288"/>
      <c r="E194" s="288"/>
      <c r="F194" s="311" t="s">
        <v>725</v>
      </c>
      <c r="G194" s="288"/>
      <c r="H194" s="288" t="s">
        <v>818</v>
      </c>
      <c r="I194" s="288" t="s">
        <v>754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819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820</v>
      </c>
      <c r="D201" s="358"/>
      <c r="E201" s="358"/>
      <c r="F201" s="358" t="s">
        <v>821</v>
      </c>
      <c r="G201" s="359"/>
      <c r="H201" s="358" t="s">
        <v>822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812</v>
      </c>
      <c r="D203" s="288"/>
      <c r="E203" s="288"/>
      <c r="F203" s="311" t="s">
        <v>40</v>
      </c>
      <c r="G203" s="288"/>
      <c r="H203" s="288" t="s">
        <v>823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41</v>
      </c>
      <c r="G204" s="288"/>
      <c r="H204" s="288" t="s">
        <v>824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44</v>
      </c>
      <c r="G205" s="288"/>
      <c r="H205" s="288" t="s">
        <v>825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42</v>
      </c>
      <c r="G206" s="288"/>
      <c r="H206" s="288" t="s">
        <v>826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43</v>
      </c>
      <c r="G207" s="288"/>
      <c r="H207" s="288" t="s">
        <v>827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766</v>
      </c>
      <c r="D209" s="288"/>
      <c r="E209" s="288"/>
      <c r="F209" s="311" t="s">
        <v>76</v>
      </c>
      <c r="G209" s="288"/>
      <c r="H209" s="288" t="s">
        <v>828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662</v>
      </c>
      <c r="G210" s="288"/>
      <c r="H210" s="288" t="s">
        <v>663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660</v>
      </c>
      <c r="G211" s="288"/>
      <c r="H211" s="288" t="s">
        <v>829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664</v>
      </c>
      <c r="G212" s="349"/>
      <c r="H212" s="340" t="s">
        <v>665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83</v>
      </c>
      <c r="G213" s="349"/>
      <c r="H213" s="340" t="s">
        <v>830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790</v>
      </c>
      <c r="D215" s="288"/>
      <c r="E215" s="288"/>
      <c r="F215" s="311">
        <v>1</v>
      </c>
      <c r="G215" s="349"/>
      <c r="H215" s="340" t="s">
        <v>831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832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833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834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DESKTOP-PIT1I3L\ntb</dc:creator>
  <cp:lastModifiedBy>DESKTOP-PIT1I3L\ntb</cp:lastModifiedBy>
  <dcterms:created xsi:type="dcterms:W3CDTF">2024-08-29T09:27:29Z</dcterms:created>
  <dcterms:modified xsi:type="dcterms:W3CDTF">2024-08-29T09:27:34Z</dcterms:modified>
</cp:coreProperties>
</file>